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4365" yWindow="1425" windowWidth="19440" windowHeight="11385" tabRatio="858" firstSheet="2" activeTab="3"/>
  </bookViews>
  <sheets>
    <sheet name="КАСАФЛЕКС" sheetId="2" r:id="rId1"/>
    <sheet name="ИЗОПРОФЛЕКС-115А_1,6" sheetId="4" r:id="rId2"/>
    <sheet name="ИЗОПРОФЛЕКС-115А" sheetId="5" r:id="rId3"/>
    <sheet name="ИЗОПРОФЛЕКС-95А и -95А Плюс" sheetId="6" r:id="rId4"/>
    <sheet name="ИЗОПРОФЛЕКС-75А" sheetId="7" r:id="rId5"/>
    <sheet name="ИЗОПРОФЛЕКС, Тандем, Квадрига" sheetId="8" r:id="rId6"/>
    <sheet name="ИЗОПРОФЛЕКС Арктик" sheetId="9" r:id="rId7"/>
    <sheet name="СВОД" sheetId="10" state="hidden" r:id="rId8"/>
  </sheets>
  <definedNames>
    <definedName name="_xlnm._FilterDatabase" localSheetId="3" hidden="1">'ИЗОПРОФЛЕКС-95А и -95А Плюс'!$B$14:$F$168</definedName>
    <definedName name="_xlnm._FilterDatabase" localSheetId="7" hidden="1">СВОД!$B$12:$I$396</definedName>
    <definedName name="_xlnm.Print_Titles" localSheetId="6">'ИЗОПРОФЛЕКС Арктик'!$13:$13</definedName>
    <definedName name="_xlnm.Print_Titles" localSheetId="5">'ИЗОПРОФЛЕКС, Тандем, Квадрига'!$13:$13</definedName>
    <definedName name="_xlnm.Print_Titles" localSheetId="2">'ИЗОПРОФЛЕКС-115А'!$13:$13</definedName>
    <definedName name="_xlnm.Print_Titles" localSheetId="1">'ИЗОПРОФЛЕКС-115А_1,6'!$12:$12</definedName>
    <definedName name="_xlnm.Print_Titles" localSheetId="4">'ИЗОПРОФЛЕКС-75А'!$12:$12</definedName>
    <definedName name="_xlnm.Print_Titles" localSheetId="3">'ИЗОПРОФЛЕКС-95А и -95А Плюс'!$14:$14</definedName>
    <definedName name="_xlnm.Print_Titles" localSheetId="0">КАСАФЛЕКС!$13:$13</definedName>
    <definedName name="_xlnm.Print_Titles" localSheetId="7">СВОД!$12:$12</definedName>
    <definedName name="_xlnm.Print_Area" localSheetId="6">'ИЗОПРОФЛЕКС Арктик'!$B$1:$F$64</definedName>
    <definedName name="_xlnm.Print_Area" localSheetId="5">'ИЗОПРОФЛЕКС, Тандем, Квадрига'!$B$1:$F$135</definedName>
    <definedName name="_xlnm.Print_Area" localSheetId="2">'ИЗОПРОФЛЕКС-115А'!$B$1:$F$100</definedName>
    <definedName name="_xlnm.Print_Area" localSheetId="1">'ИЗОПРОФЛЕКС-115А_1,6'!$B$1:$F$94</definedName>
    <definedName name="_xlnm.Print_Area" localSheetId="4">'ИЗОПРОФЛЕКС-75А'!$B$1:$F$107</definedName>
    <definedName name="_xlnm.Print_Area" localSheetId="3">'ИЗОПРОФЛЕКС-95А и -95А Плюс'!$B$1:$F$173</definedName>
    <definedName name="_xlnm.Print_Area" localSheetId="0">КАСАФЛЕКС!$B$1:$F$63</definedName>
    <definedName name="_xlnm.Print_Area" localSheetId="7">СВОД!$B$1:$F$395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6"/>
  <c r="E24" i="4"/>
  <c r="E165" i="6" l="1"/>
  <c r="F165" s="1"/>
  <c r="F156" i="10"/>
  <c r="F272"/>
  <c r="E120" i="6"/>
  <c r="F120" s="1"/>
  <c r="F261" i="10"/>
  <c r="F250"/>
  <c r="E86" i="6"/>
  <c r="E87"/>
  <c r="E88"/>
  <c r="F88" s="1"/>
  <c r="F145" i="10"/>
  <c r="F134"/>
  <c r="E44" i="6"/>
  <c r="F44" s="1"/>
  <c r="E45"/>
  <c r="F45" s="1"/>
  <c r="E46"/>
  <c r="F46" s="1"/>
  <c r="E47"/>
  <c r="F47" s="1"/>
  <c r="E48"/>
  <c r="F48" s="1"/>
  <c r="E34"/>
  <c r="E35"/>
  <c r="E36"/>
  <c r="F36" s="1"/>
  <c r="F59" i="10"/>
  <c r="F290" l="1"/>
  <c r="F291"/>
  <c r="F292"/>
  <c r="F293"/>
  <c r="F294"/>
  <c r="F295"/>
  <c r="F296"/>
  <c r="F297"/>
  <c r="F288"/>
  <c r="F289"/>
  <c r="F287"/>
  <c r="F286"/>
  <c r="F254"/>
  <c r="F255"/>
  <c r="F256"/>
  <c r="F257"/>
  <c r="F258"/>
  <c r="F259"/>
  <c r="F260"/>
  <c r="F253"/>
  <c r="F252"/>
  <c r="F330"/>
  <c r="F331"/>
  <c r="F138"/>
  <c r="F139"/>
  <c r="F140"/>
  <c r="F141"/>
  <c r="F142"/>
  <c r="F143"/>
  <c r="F144"/>
  <c r="F137"/>
  <c r="F136"/>
  <c r="F189"/>
  <c r="F190"/>
  <c r="F191"/>
  <c r="F192"/>
  <c r="F193"/>
  <c r="F194"/>
  <c r="F188"/>
  <c r="F187"/>
  <c r="F169"/>
  <c r="F170"/>
  <c r="F171"/>
  <c r="F172"/>
  <c r="F173"/>
  <c r="F174"/>
  <c r="F175"/>
  <c r="F176"/>
  <c r="F168"/>
  <c r="B15" l="1"/>
  <c r="B16" s="1"/>
  <c r="B17" s="1"/>
  <c r="B18" s="1"/>
  <c r="B19" s="1"/>
  <c r="B21" s="1"/>
  <c r="B22" s="1"/>
  <c r="B23" s="1"/>
  <c r="B24" s="1"/>
  <c r="B25" s="1"/>
  <c r="B26" s="1"/>
  <c r="B27" s="1"/>
  <c r="B28" s="1"/>
  <c r="B30" s="1"/>
  <c r="B31" s="1"/>
  <c r="B32" s="1"/>
  <c r="B33" s="1"/>
  <c r="B34" s="1"/>
  <c r="B35" s="1"/>
  <c r="B36" s="1"/>
  <c r="B37" s="1"/>
  <c r="B39" s="1"/>
  <c r="B40" s="1"/>
  <c r="B41" s="1"/>
  <c r="B42" s="1"/>
  <c r="B43" s="1"/>
  <c r="B44" s="1"/>
  <c r="B45" s="1"/>
  <c r="B46" s="1"/>
  <c r="B47" s="1"/>
  <c r="B49" s="1"/>
  <c r="E130" i="6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B50" i="10" l="1"/>
  <c r="B51" s="1"/>
  <c r="B52" s="1"/>
  <c r="B53" s="1"/>
  <c r="B54" s="1"/>
  <c r="B55" s="1"/>
  <c r="B56" s="1"/>
  <c r="B57" s="1"/>
  <c r="B58" s="1"/>
  <c r="B59" s="1"/>
  <c r="E64" i="9"/>
  <c r="E62"/>
  <c r="E61"/>
  <c r="E60"/>
  <c r="E58"/>
  <c r="E57"/>
  <c r="E55"/>
  <c r="E54"/>
  <c r="E52"/>
  <c r="E51"/>
  <c r="E50"/>
  <c r="E48"/>
  <c r="E47"/>
  <c r="E46"/>
  <c r="E45"/>
  <c r="E43"/>
  <c r="E42"/>
  <c r="E41"/>
  <c r="E40"/>
  <c r="E39"/>
  <c r="E37"/>
  <c r="E36"/>
  <c r="E35"/>
  <c r="E34"/>
  <c r="E33"/>
  <c r="E32"/>
  <c r="E30"/>
  <c r="E29"/>
  <c r="E28"/>
  <c r="E27"/>
  <c r="E16"/>
  <c r="E17"/>
  <c r="E18"/>
  <c r="E19"/>
  <c r="E20"/>
  <c r="E21"/>
  <c r="E22"/>
  <c r="E15"/>
  <c r="E130" i="8"/>
  <c r="E128"/>
  <c r="E127"/>
  <c r="E125"/>
  <c r="E124"/>
  <c r="E122"/>
  <c r="E121"/>
  <c r="E120"/>
  <c r="E118"/>
  <c r="E117"/>
  <c r="E116"/>
  <c r="E115"/>
  <c r="E113"/>
  <c r="E112"/>
  <c r="E111"/>
  <c r="E110"/>
  <c r="E109"/>
  <c r="E108"/>
  <c r="E107"/>
  <c r="E106"/>
  <c r="E104"/>
  <c r="E103"/>
  <c r="E102"/>
  <c r="E101"/>
  <c r="E100"/>
  <c r="E99"/>
  <c r="E98"/>
  <c r="E97"/>
  <c r="E95"/>
  <c r="E94"/>
  <c r="E93"/>
  <c r="E92"/>
  <c r="E91"/>
  <c r="E90"/>
  <c r="E89"/>
  <c r="E88"/>
  <c r="E86"/>
  <c r="E85"/>
  <c r="E84"/>
  <c r="E83"/>
  <c r="E82"/>
  <c r="E81"/>
  <c r="E80"/>
  <c r="E79"/>
  <c r="E77"/>
  <c r="E76"/>
  <c r="E75"/>
  <c r="E74"/>
  <c r="E73"/>
  <c r="E72"/>
  <c r="E71"/>
  <c r="E70"/>
  <c r="E69"/>
  <c r="E67"/>
  <c r="E66"/>
  <c r="E65"/>
  <c r="E64"/>
  <c r="F383" i="10"/>
  <c r="F382"/>
  <c r="F381"/>
  <c r="F380"/>
  <c r="E62" i="8"/>
  <c r="E61"/>
  <c r="E60"/>
  <c r="E59"/>
  <c r="E57"/>
  <c r="E56"/>
  <c r="E55"/>
  <c r="E54"/>
  <c r="E53"/>
  <c r="E52"/>
  <c r="E51"/>
  <c r="E50"/>
  <c r="E49"/>
  <c r="E48"/>
  <c r="E47"/>
  <c r="E46"/>
  <c r="E45"/>
  <c r="E44"/>
  <c r="E43"/>
  <c r="E41"/>
  <c r="E40"/>
  <c r="E39"/>
  <c r="E38"/>
  <c r="E37"/>
  <c r="E36"/>
  <c r="E35"/>
  <c r="E34"/>
  <c r="E32"/>
  <c r="E31"/>
  <c r="E30"/>
  <c r="E28"/>
  <c r="E27"/>
  <c r="E26"/>
  <c r="E25"/>
  <c r="E24"/>
  <c r="E16"/>
  <c r="E17"/>
  <c r="E18"/>
  <c r="E19"/>
  <c r="E20"/>
  <c r="E21"/>
  <c r="E22"/>
  <c r="E15"/>
  <c r="E103" i="7"/>
  <c r="E102"/>
  <c r="E100"/>
  <c r="E99"/>
  <c r="E98"/>
  <c r="E97"/>
  <c r="E96"/>
  <c r="E95"/>
  <c r="E94"/>
  <c r="E93"/>
  <c r="E92"/>
  <c r="E90"/>
  <c r="E89"/>
  <c r="E87"/>
  <c r="E86"/>
  <c r="E84"/>
  <c r="E83"/>
  <c r="E82"/>
  <c r="E80"/>
  <c r="E79"/>
  <c r="E78"/>
  <c r="E77"/>
  <c r="E75"/>
  <c r="E74"/>
  <c r="E73"/>
  <c r="E72"/>
  <c r="E71"/>
  <c r="E70"/>
  <c r="E69"/>
  <c r="E67"/>
  <c r="E66"/>
  <c r="E65"/>
  <c r="E64"/>
  <c r="E63"/>
  <c r="E62"/>
  <c r="E61"/>
  <c r="E60"/>
  <c r="E59"/>
  <c r="E57"/>
  <c r="E56"/>
  <c r="E55"/>
  <c r="E54"/>
  <c r="E53"/>
  <c r="E52"/>
  <c r="E51"/>
  <c r="E50"/>
  <c r="E49"/>
  <c r="E47"/>
  <c r="E46"/>
  <c r="E45"/>
  <c r="E44"/>
  <c r="E43"/>
  <c r="E42"/>
  <c r="E41"/>
  <c r="E40"/>
  <c r="E39"/>
  <c r="E37"/>
  <c r="E36"/>
  <c r="E35"/>
  <c r="E34"/>
  <c r="E32"/>
  <c r="E31"/>
  <c r="E30"/>
  <c r="E29"/>
  <c r="E28"/>
  <c r="E27"/>
  <c r="E26"/>
  <c r="E25"/>
  <c r="E24"/>
  <c r="E15"/>
  <c r="E16"/>
  <c r="E17"/>
  <c r="E18"/>
  <c r="E19"/>
  <c r="E20"/>
  <c r="E21"/>
  <c r="E22"/>
  <c r="E14"/>
  <c r="E168" i="6"/>
  <c r="E167"/>
  <c r="E164"/>
  <c r="E163"/>
  <c r="E162"/>
  <c r="E161"/>
  <c r="E160"/>
  <c r="E159"/>
  <c r="E158"/>
  <c r="E157"/>
  <c r="E156"/>
  <c r="E154"/>
  <c r="E153"/>
  <c r="E151"/>
  <c r="E150"/>
  <c r="E148"/>
  <c r="E147"/>
  <c r="E146"/>
  <c r="E144"/>
  <c r="E143"/>
  <c r="E142"/>
  <c r="E141"/>
  <c r="E139"/>
  <c r="E138"/>
  <c r="E137"/>
  <c r="E136"/>
  <c r="E135"/>
  <c r="E134"/>
  <c r="E133"/>
  <c r="E132"/>
  <c r="E119"/>
  <c r="E118"/>
  <c r="E117"/>
  <c r="E116"/>
  <c r="E115"/>
  <c r="E114"/>
  <c r="E113"/>
  <c r="E112"/>
  <c r="E111"/>
  <c r="E100"/>
  <c r="E85"/>
  <c r="E84"/>
  <c r="E83"/>
  <c r="E82"/>
  <c r="E81"/>
  <c r="E80"/>
  <c r="E79"/>
  <c r="E78"/>
  <c r="E76"/>
  <c r="E75"/>
  <c r="E74"/>
  <c r="E73"/>
  <c r="E72"/>
  <c r="E71"/>
  <c r="E70"/>
  <c r="E69"/>
  <c r="E68"/>
  <c r="E67"/>
  <c r="E66"/>
  <c r="E64"/>
  <c r="E63"/>
  <c r="E62"/>
  <c r="E61"/>
  <c r="E60"/>
  <c r="E43"/>
  <c r="E42"/>
  <c r="E41"/>
  <c r="E40"/>
  <c r="E39"/>
  <c r="E38"/>
  <c r="E33"/>
  <c r="E32"/>
  <c r="E30"/>
  <c r="E29"/>
  <c r="E28"/>
  <c r="E27"/>
  <c r="E26"/>
  <c r="E17"/>
  <c r="E18"/>
  <c r="E19"/>
  <c r="E20"/>
  <c r="E21"/>
  <c r="E22"/>
  <c r="E23"/>
  <c r="E24"/>
  <c r="E16"/>
  <c r="E96" i="5"/>
  <c r="E95"/>
  <c r="E93"/>
  <c r="E92"/>
  <c r="E91"/>
  <c r="E90"/>
  <c r="E89"/>
  <c r="E88"/>
  <c r="E87"/>
  <c r="E86"/>
  <c r="E84"/>
  <c r="E83"/>
  <c r="E81"/>
  <c r="E80"/>
  <c r="E78"/>
  <c r="E77"/>
  <c r="E76"/>
  <c r="E74"/>
  <c r="E73"/>
  <c r="E72"/>
  <c r="E71"/>
  <c r="E69"/>
  <c r="E68"/>
  <c r="E67"/>
  <c r="E66"/>
  <c r="E65"/>
  <c r="E63"/>
  <c r="E62"/>
  <c r="E61"/>
  <c r="E60"/>
  <c r="E59"/>
  <c r="E58"/>
  <c r="E57"/>
  <c r="E56"/>
  <c r="E54"/>
  <c r="E53"/>
  <c r="E52"/>
  <c r="E51"/>
  <c r="E50"/>
  <c r="E49"/>
  <c r="E48"/>
  <c r="E47"/>
  <c r="E45"/>
  <c r="E44"/>
  <c r="E43"/>
  <c r="E42"/>
  <c r="E41"/>
  <c r="E40"/>
  <c r="E39"/>
  <c r="E38"/>
  <c r="E36"/>
  <c r="E35"/>
  <c r="E34"/>
  <c r="E33"/>
  <c r="E31"/>
  <c r="E30"/>
  <c r="E29"/>
  <c r="E28"/>
  <c r="E27"/>
  <c r="E26"/>
  <c r="E25"/>
  <c r="E24"/>
  <c r="E16"/>
  <c r="E17"/>
  <c r="E18"/>
  <c r="E19"/>
  <c r="E20"/>
  <c r="E21"/>
  <c r="E22"/>
  <c r="E15"/>
  <c r="E90" i="4"/>
  <c r="E89"/>
  <c r="E87"/>
  <c r="E86"/>
  <c r="E84"/>
  <c r="E83"/>
  <c r="E82"/>
  <c r="E80"/>
  <c r="E79"/>
  <c r="E77"/>
  <c r="E76"/>
  <c r="E75"/>
  <c r="E74"/>
  <c r="E73"/>
  <c r="E71"/>
  <c r="E70"/>
  <c r="E69"/>
  <c r="E68"/>
  <c r="E67"/>
  <c r="E66"/>
  <c r="E65"/>
  <c r="E64"/>
  <c r="E62"/>
  <c r="E61"/>
  <c r="E60"/>
  <c r="E59"/>
  <c r="E58"/>
  <c r="E57"/>
  <c r="E56"/>
  <c r="E55"/>
  <c r="E53"/>
  <c r="E52"/>
  <c r="E51"/>
  <c r="E50"/>
  <c r="E49"/>
  <c r="E48"/>
  <c r="E47"/>
  <c r="E46"/>
  <c r="E44"/>
  <c r="E43"/>
  <c r="E42"/>
  <c r="E41"/>
  <c r="E40"/>
  <c r="E39"/>
  <c r="E38"/>
  <c r="E37"/>
  <c r="E35"/>
  <c r="E34"/>
  <c r="E33"/>
  <c r="E32"/>
  <c r="E30"/>
  <c r="E29"/>
  <c r="E28"/>
  <c r="E27"/>
  <c r="E26"/>
  <c r="E25"/>
  <c r="E23"/>
  <c r="E15"/>
  <c r="E16"/>
  <c r="E17"/>
  <c r="E18"/>
  <c r="E19"/>
  <c r="E20"/>
  <c r="E21"/>
  <c r="E14"/>
  <c r="E63" i="2"/>
  <c r="E62"/>
  <c r="E60"/>
  <c r="E59"/>
  <c r="E58"/>
  <c r="E57"/>
  <c r="E56"/>
  <c r="E55"/>
  <c r="E53"/>
  <c r="E52"/>
  <c r="E50"/>
  <c r="E49"/>
  <c r="E48"/>
  <c r="E46"/>
  <c r="E45"/>
  <c r="E44"/>
  <c r="E43"/>
  <c r="E41"/>
  <c r="E40"/>
  <c r="E39"/>
  <c r="E38"/>
  <c r="E36"/>
  <c r="E35"/>
  <c r="E34"/>
  <c r="E33"/>
  <c r="E32"/>
  <c r="E31"/>
  <c r="E29"/>
  <c r="E27"/>
  <c r="E26"/>
  <c r="E25"/>
  <c r="E24"/>
  <c r="E23"/>
  <c r="E22"/>
  <c r="E16"/>
  <c r="E17"/>
  <c r="E18"/>
  <c r="E19"/>
  <c r="E20"/>
  <c r="E15"/>
  <c r="F299" i="10"/>
  <c r="F300"/>
  <c r="F301"/>
  <c r="F274"/>
  <c r="F275"/>
  <c r="F276"/>
  <c r="F312"/>
  <c r="F313"/>
  <c r="F314"/>
  <c r="F315"/>
  <c r="F316"/>
  <c r="F317"/>
  <c r="F318"/>
  <c r="F319"/>
  <c r="F311"/>
  <c r="F166"/>
  <c r="F165"/>
  <c r="F164"/>
  <c r="F163"/>
  <c r="F162"/>
  <c r="F161"/>
  <c r="F160"/>
  <c r="F159"/>
  <c r="F158"/>
  <c r="F395"/>
  <c r="F393"/>
  <c r="F392"/>
  <c r="F391"/>
  <c r="F378"/>
  <c r="F97"/>
  <c r="F96"/>
  <c r="F95"/>
  <c r="F94"/>
  <c r="F93"/>
  <c r="F92"/>
  <c r="F91"/>
  <c r="F90"/>
  <c r="F342"/>
  <c r="F336"/>
  <c r="F328"/>
  <c r="F327"/>
  <c r="F326"/>
  <c r="F325"/>
  <c r="F324"/>
  <c r="F323"/>
  <c r="F322"/>
  <c r="F321"/>
  <c r="F309"/>
  <c r="F308"/>
  <c r="F307"/>
  <c r="F306"/>
  <c r="F305"/>
  <c r="F304"/>
  <c r="F303"/>
  <c r="F302"/>
  <c r="F284"/>
  <c r="F283"/>
  <c r="F282"/>
  <c r="F281"/>
  <c r="F280"/>
  <c r="F279"/>
  <c r="F278"/>
  <c r="F277"/>
  <c r="F368"/>
  <c r="F362"/>
  <c r="F210"/>
  <c r="F209"/>
  <c r="F208"/>
  <c r="F207"/>
  <c r="F206"/>
  <c r="F205"/>
  <c r="F204"/>
  <c r="F203"/>
  <c r="F202"/>
  <c r="F201"/>
  <c r="F200"/>
  <c r="F199"/>
  <c r="F198"/>
  <c r="F197"/>
  <c r="F196"/>
  <c r="F185"/>
  <c r="F184"/>
  <c r="F183"/>
  <c r="F182"/>
  <c r="F181"/>
  <c r="F180"/>
  <c r="F179"/>
  <c r="F178"/>
  <c r="F88"/>
  <c r="F87"/>
  <c r="F86"/>
  <c r="F84"/>
  <c r="F83"/>
  <c r="F82"/>
  <c r="F81"/>
  <c r="F80"/>
  <c r="F78"/>
  <c r="F77"/>
  <c r="F76"/>
  <c r="F75"/>
  <c r="F74"/>
  <c r="F73"/>
  <c r="F72"/>
  <c r="F71"/>
  <c r="F69"/>
  <c r="F68"/>
  <c r="F67"/>
  <c r="F66"/>
  <c r="F65"/>
  <c r="F64"/>
  <c r="F63"/>
  <c r="F62"/>
  <c r="F61"/>
  <c r="F155"/>
  <c r="F154"/>
  <c r="F153"/>
  <c r="F152"/>
  <c r="F151"/>
  <c r="F150"/>
  <c r="F149"/>
  <c r="F148"/>
  <c r="F147"/>
  <c r="F354"/>
  <c r="F353"/>
  <c r="F352"/>
  <c r="F347"/>
  <c r="F346"/>
  <c r="F345"/>
  <c r="F344"/>
  <c r="F341"/>
  <c r="F340"/>
  <c r="F339"/>
  <c r="F338"/>
  <c r="F337"/>
  <c r="F335"/>
  <c r="F334"/>
  <c r="F333"/>
  <c r="F271"/>
  <c r="F270"/>
  <c r="F269"/>
  <c r="F268"/>
  <c r="F267"/>
  <c r="F266"/>
  <c r="F265"/>
  <c r="F264"/>
  <c r="F263"/>
  <c r="F231"/>
  <c r="F249"/>
  <c r="F248"/>
  <c r="F247"/>
  <c r="F246"/>
  <c r="F245"/>
  <c r="F244"/>
  <c r="F243"/>
  <c r="F242"/>
  <c r="F241"/>
  <c r="F212"/>
  <c r="F367"/>
  <c r="F366"/>
  <c r="F365"/>
  <c r="F364"/>
  <c r="F363"/>
  <c r="F361"/>
  <c r="F360"/>
  <c r="F359"/>
  <c r="F358"/>
  <c r="F357"/>
  <c r="F356"/>
  <c r="F373"/>
  <c r="F133"/>
  <c r="F132"/>
  <c r="F131"/>
  <c r="F130"/>
  <c r="F129"/>
  <c r="F128"/>
  <c r="F127"/>
  <c r="F126"/>
  <c r="F125"/>
  <c r="F115"/>
  <c r="F58"/>
  <c r="F57"/>
  <c r="F56"/>
  <c r="F55"/>
  <c r="F54"/>
  <c r="F53"/>
  <c r="F52"/>
  <c r="F51"/>
  <c r="F50"/>
  <c r="F49"/>
  <c r="F47"/>
  <c r="F46"/>
  <c r="F45"/>
  <c r="F44"/>
  <c r="F43"/>
  <c r="F42"/>
  <c r="F41"/>
  <c r="F40"/>
  <c r="F39"/>
  <c r="F389"/>
  <c r="F388"/>
  <c r="F37"/>
  <c r="F36"/>
  <c r="F35"/>
  <c r="F34"/>
  <c r="F33"/>
  <c r="F32"/>
  <c r="F31"/>
  <c r="F30"/>
  <c r="F386"/>
  <c r="F385"/>
  <c r="F350"/>
  <c r="F349"/>
  <c r="F239"/>
  <c r="F238"/>
  <c r="F237"/>
  <c r="F236"/>
  <c r="F235"/>
  <c r="F234"/>
  <c r="F233"/>
  <c r="F232"/>
  <c r="F229"/>
  <c r="F228"/>
  <c r="F227"/>
  <c r="F226"/>
  <c r="F225"/>
  <c r="F224"/>
  <c r="F223"/>
  <c r="F222"/>
  <c r="F220"/>
  <c r="F219"/>
  <c r="F218"/>
  <c r="F217"/>
  <c r="F216"/>
  <c r="F215"/>
  <c r="F214"/>
  <c r="F213"/>
  <c r="F377"/>
  <c r="F376"/>
  <c r="F375"/>
  <c r="F374"/>
  <c r="F123"/>
  <c r="F122"/>
  <c r="F121"/>
  <c r="F120"/>
  <c r="F119"/>
  <c r="F118"/>
  <c r="F117"/>
  <c r="F116"/>
  <c r="F28"/>
  <c r="F27"/>
  <c r="F26"/>
  <c r="F25"/>
  <c r="F24"/>
  <c r="F23"/>
  <c r="F22"/>
  <c r="F21"/>
  <c r="F113"/>
  <c r="F112"/>
  <c r="F111"/>
  <c r="F110"/>
  <c r="F109"/>
  <c r="F108"/>
  <c r="F371"/>
  <c r="F370"/>
  <c r="F106"/>
  <c r="F104"/>
  <c r="F103"/>
  <c r="F102"/>
  <c r="F101"/>
  <c r="F100"/>
  <c r="F99"/>
  <c r="F19"/>
  <c r="F18"/>
  <c r="F17"/>
  <c r="F16"/>
  <c r="F15"/>
  <c r="F14"/>
  <c r="B61" l="1"/>
  <c r="B62" s="1"/>
  <c r="B63" s="1"/>
  <c r="B64" s="1"/>
  <c r="B65" s="1"/>
  <c r="B66" s="1"/>
  <c r="B67" s="1"/>
  <c r="B68" s="1"/>
  <c r="B69" s="1"/>
  <c r="B71" s="1"/>
  <c r="B72" s="1"/>
  <c r="B73" s="1"/>
  <c r="B74" s="1"/>
  <c r="B75" s="1"/>
  <c r="B76" s="1"/>
  <c r="B77" s="1"/>
  <c r="B78" s="1"/>
  <c r="B80" s="1"/>
  <c r="B81" s="1"/>
  <c r="B82" s="1"/>
  <c r="B83" s="1"/>
  <c r="B84" s="1"/>
  <c r="B86" s="1"/>
  <c r="B87" s="1"/>
  <c r="B88" s="1"/>
  <c r="B90" s="1"/>
  <c r="B91" s="1"/>
  <c r="B92" s="1"/>
  <c r="B93" s="1"/>
  <c r="B94" s="1"/>
  <c r="B95" s="1"/>
  <c r="B96" s="1"/>
  <c r="B97" s="1"/>
  <c r="B99" s="1"/>
  <c r="B100" s="1"/>
  <c r="B101" s="1"/>
  <c r="B102" s="1"/>
  <c r="B103" s="1"/>
  <c r="B104" s="1"/>
  <c r="B106" s="1"/>
  <c r="B108" s="1"/>
  <c r="B109" s="1"/>
  <c r="B110" s="1"/>
  <c r="B111" s="1"/>
  <c r="B112" s="1"/>
  <c r="B113" s="1"/>
  <c r="B115" s="1"/>
  <c r="B116" s="1"/>
  <c r="B117" s="1"/>
  <c r="B118" s="1"/>
  <c r="B119" s="1"/>
  <c r="B120" s="1"/>
  <c r="B121" s="1"/>
  <c r="B122" s="1"/>
  <c r="B123" s="1"/>
  <c r="B125" s="1"/>
  <c r="B126" s="1"/>
  <c r="B127" s="1"/>
  <c r="B128" s="1"/>
  <c r="B129" s="1"/>
  <c r="B130" s="1"/>
  <c r="F30" i="9"/>
  <c r="B131" i="10" l="1"/>
  <c r="B132" s="1"/>
  <c r="B133" s="1"/>
  <c r="B134" s="1"/>
  <c r="B136" s="1"/>
  <c r="B137" s="1"/>
  <c r="B138" s="1"/>
  <c r="B139" s="1"/>
  <c r="B140" s="1"/>
  <c r="B141" s="1"/>
  <c r="B142" s="1"/>
  <c r="B143" s="1"/>
  <c r="F64" i="9"/>
  <c r="F62"/>
  <c r="F61"/>
  <c r="F60"/>
  <c r="F58"/>
  <c r="F57"/>
  <c r="F55"/>
  <c r="F54"/>
  <c r="F52"/>
  <c r="F51"/>
  <c r="F50"/>
  <c r="F48"/>
  <c r="F47"/>
  <c r="F46"/>
  <c r="F45"/>
  <c r="F43"/>
  <c r="F42"/>
  <c r="F41"/>
  <c r="F40"/>
  <c r="F39"/>
  <c r="F37"/>
  <c r="F36"/>
  <c r="F35"/>
  <c r="F34"/>
  <c r="F33"/>
  <c r="F32"/>
  <c r="F29"/>
  <c r="F28"/>
  <c r="F27"/>
  <c r="F22"/>
  <c r="F21"/>
  <c r="F20"/>
  <c r="F19"/>
  <c r="F18"/>
  <c r="F17"/>
  <c r="F16"/>
  <c r="F15"/>
  <c r="B144" i="10" l="1"/>
  <c r="B145" s="1"/>
  <c r="B147" s="1"/>
  <c r="B148" s="1"/>
  <c r="B149" s="1"/>
  <c r="B150" s="1"/>
  <c r="B151" s="1"/>
  <c r="B152" s="1"/>
  <c r="B153" s="1"/>
  <c r="F108" i="8"/>
  <c r="F113"/>
  <c r="F104"/>
  <c r="F103"/>
  <c r="F102"/>
  <c r="F101"/>
  <c r="F100"/>
  <c r="F99"/>
  <c r="F98"/>
  <c r="F97"/>
  <c r="F71"/>
  <c r="F77"/>
  <c r="F67"/>
  <c r="F66"/>
  <c r="F65"/>
  <c r="F64"/>
  <c r="F62"/>
  <c r="F57"/>
  <c r="F56"/>
  <c r="F55"/>
  <c r="F54"/>
  <c r="F53"/>
  <c r="F52"/>
  <c r="F51"/>
  <c r="F50"/>
  <c r="F49"/>
  <c r="F48"/>
  <c r="F47"/>
  <c r="F46"/>
  <c r="F45"/>
  <c r="F44"/>
  <c r="F43"/>
  <c r="F32"/>
  <c r="F31"/>
  <c r="F30"/>
  <c r="F28"/>
  <c r="F27"/>
  <c r="F26"/>
  <c r="F25"/>
  <c r="F24"/>
  <c r="B154" i="10" l="1"/>
  <c r="B155" s="1"/>
  <c r="B156" s="1"/>
  <c r="B158" s="1"/>
  <c r="B159" s="1"/>
  <c r="B160" s="1"/>
  <c r="B161" s="1"/>
  <c r="B162" s="1"/>
  <c r="B163" s="1"/>
  <c r="B164" s="1"/>
  <c r="B165" s="1"/>
  <c r="B166" s="1"/>
  <c r="B168" s="1"/>
  <c r="B169" s="1"/>
  <c r="B170" s="1"/>
  <c r="B171" s="1"/>
  <c r="B172" s="1"/>
  <c r="B173" s="1"/>
  <c r="B174" s="1"/>
  <c r="B175" s="1"/>
  <c r="B176" s="1"/>
  <c r="B178" s="1"/>
  <c r="B179" s="1"/>
  <c r="B180" s="1"/>
  <c r="B181" s="1"/>
  <c r="B182" s="1"/>
  <c r="B183" s="1"/>
  <c r="B184" s="1"/>
  <c r="B185" s="1"/>
  <c r="B187" s="1"/>
  <c r="B188" s="1"/>
  <c r="B189" s="1"/>
  <c r="B190" s="1"/>
  <c r="B191" s="1"/>
  <c r="B192" s="1"/>
  <c r="B193" s="1"/>
  <c r="B194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2" s="1"/>
  <c r="B213" s="1"/>
  <c r="B214" s="1"/>
  <c r="B215" s="1"/>
  <c r="B216" s="1"/>
  <c r="B217" s="1"/>
  <c r="B218" s="1"/>
  <c r="B219" s="1"/>
  <c r="B220" s="1"/>
  <c r="B222" s="1"/>
  <c r="B223" s="1"/>
  <c r="B224" s="1"/>
  <c r="B225" s="1"/>
  <c r="B226" s="1"/>
  <c r="B227" s="1"/>
  <c r="B228" s="1"/>
  <c r="B229" s="1"/>
  <c r="B231" s="1"/>
  <c r="B232" s="1"/>
  <c r="B233" s="1"/>
  <c r="B234" s="1"/>
  <c r="B235" s="1"/>
  <c r="B236" s="1"/>
  <c r="B237" s="1"/>
  <c r="B238" s="1"/>
  <c r="B239" s="1"/>
  <c r="B241" s="1"/>
  <c r="B242" s="1"/>
  <c r="B243" s="1"/>
  <c r="B244" s="1"/>
  <c r="B245" s="1"/>
  <c r="B246" s="1"/>
  <c r="B247" s="1"/>
  <c r="B248" s="1"/>
  <c r="B249" s="1"/>
  <c r="B250" s="1"/>
  <c r="B252" s="1"/>
  <c r="B253" s="1"/>
  <c r="B254" s="1"/>
  <c r="B255" s="1"/>
  <c r="B256" s="1"/>
  <c r="B257" s="1"/>
  <c r="B258" s="1"/>
  <c r="B259" s="1"/>
  <c r="F130" i="8"/>
  <c r="F128"/>
  <c r="F127"/>
  <c r="F125"/>
  <c r="F124"/>
  <c r="F122"/>
  <c r="F121"/>
  <c r="F120"/>
  <c r="F118"/>
  <c r="F117"/>
  <c r="F116"/>
  <c r="F115"/>
  <c r="F112"/>
  <c r="F111"/>
  <c r="F110"/>
  <c r="F109"/>
  <c r="F107"/>
  <c r="F106"/>
  <c r="F95"/>
  <c r="F94"/>
  <c r="F93"/>
  <c r="F92"/>
  <c r="F91"/>
  <c r="F90"/>
  <c r="F89"/>
  <c r="F88"/>
  <c r="F86"/>
  <c r="F85"/>
  <c r="F84"/>
  <c r="F83"/>
  <c r="F82"/>
  <c r="F81"/>
  <c r="F80"/>
  <c r="F79"/>
  <c r="F76"/>
  <c r="F75"/>
  <c r="F74"/>
  <c r="F73"/>
  <c r="F72"/>
  <c r="F70"/>
  <c r="F69"/>
  <c r="F61"/>
  <c r="F60"/>
  <c r="F59"/>
  <c r="F41"/>
  <c r="F40"/>
  <c r="F39"/>
  <c r="F38"/>
  <c r="F37"/>
  <c r="F36"/>
  <c r="F35"/>
  <c r="F34"/>
  <c r="F22"/>
  <c r="F21"/>
  <c r="F20"/>
  <c r="F19"/>
  <c r="F18"/>
  <c r="F17"/>
  <c r="F16"/>
  <c r="F15"/>
  <c r="F103" i="7"/>
  <c r="F102"/>
  <c r="F100"/>
  <c r="F99"/>
  <c r="F98"/>
  <c r="F97"/>
  <c r="F96"/>
  <c r="F95"/>
  <c r="F94"/>
  <c r="F93"/>
  <c r="F92"/>
  <c r="F90"/>
  <c r="F89"/>
  <c r="F87"/>
  <c r="F86"/>
  <c r="F84"/>
  <c r="F83"/>
  <c r="F82"/>
  <c r="F80"/>
  <c r="F79"/>
  <c r="F78"/>
  <c r="F77"/>
  <c r="F75"/>
  <c r="F74"/>
  <c r="F73"/>
  <c r="F72"/>
  <c r="F71"/>
  <c r="F70"/>
  <c r="F69"/>
  <c r="F67"/>
  <c r="F66"/>
  <c r="F65"/>
  <c r="F64"/>
  <c r="F63"/>
  <c r="F62"/>
  <c r="F61"/>
  <c r="F60"/>
  <c r="F59"/>
  <c r="F57"/>
  <c r="F56"/>
  <c r="F55"/>
  <c r="F54"/>
  <c r="F53"/>
  <c r="F52"/>
  <c r="F51"/>
  <c r="F50"/>
  <c r="F49"/>
  <c r="F47"/>
  <c r="F46"/>
  <c r="F45"/>
  <c r="F44"/>
  <c r="F43"/>
  <c r="F42"/>
  <c r="F41"/>
  <c r="F40"/>
  <c r="F39"/>
  <c r="F37"/>
  <c r="F36"/>
  <c r="F35"/>
  <c r="F34"/>
  <c r="F32"/>
  <c r="F31"/>
  <c r="F30"/>
  <c r="F29"/>
  <c r="F28"/>
  <c r="F27"/>
  <c r="F26"/>
  <c r="F25"/>
  <c r="F24"/>
  <c r="F22"/>
  <c r="F21"/>
  <c r="F20"/>
  <c r="F19"/>
  <c r="F18"/>
  <c r="F17"/>
  <c r="F16"/>
  <c r="F15"/>
  <c r="F14"/>
  <c r="F138" i="6"/>
  <c r="F139"/>
  <c r="F164"/>
  <c r="F132"/>
  <c r="F119"/>
  <c r="F100"/>
  <c r="F78"/>
  <c r="F86"/>
  <c r="F75"/>
  <c r="F74"/>
  <c r="F73"/>
  <c r="F72"/>
  <c r="F66"/>
  <c r="F61"/>
  <c r="F39"/>
  <c r="F30"/>
  <c r="F35"/>
  <c r="F34"/>
  <c r="F33"/>
  <c r="F32"/>
  <c r="F31"/>
  <c r="F29"/>
  <c r="F28"/>
  <c r="F27"/>
  <c r="F26"/>
  <c r="F19"/>
  <c r="F20"/>
  <c r="F21"/>
  <c r="F22"/>
  <c r="F168"/>
  <c r="F167"/>
  <c r="F163"/>
  <c r="F162"/>
  <c r="F161"/>
  <c r="F160"/>
  <c r="F159"/>
  <c r="F158"/>
  <c r="F157"/>
  <c r="F156"/>
  <c r="F154"/>
  <c r="F153"/>
  <c r="F151"/>
  <c r="F150"/>
  <c r="F148"/>
  <c r="F147"/>
  <c r="F146"/>
  <c r="F144"/>
  <c r="F143"/>
  <c r="F142"/>
  <c r="F141"/>
  <c r="F137"/>
  <c r="F136"/>
  <c r="F135"/>
  <c r="F134"/>
  <c r="F133"/>
  <c r="F118"/>
  <c r="F117"/>
  <c r="F116"/>
  <c r="F115"/>
  <c r="F114"/>
  <c r="F113"/>
  <c r="F112"/>
  <c r="F111"/>
  <c r="F87"/>
  <c r="F85"/>
  <c r="F84"/>
  <c r="F83"/>
  <c r="F82"/>
  <c r="F81"/>
  <c r="F80"/>
  <c r="F79"/>
  <c r="F76"/>
  <c r="F71"/>
  <c r="F70"/>
  <c r="F69"/>
  <c r="F68"/>
  <c r="F67"/>
  <c r="F64"/>
  <c r="F63"/>
  <c r="F62"/>
  <c r="F60"/>
  <c r="F43"/>
  <c r="F42"/>
  <c r="F41"/>
  <c r="F40"/>
  <c r="F38"/>
  <c r="F24"/>
  <c r="F23"/>
  <c r="F18"/>
  <c r="F17"/>
  <c r="F16"/>
  <c r="B260" i="10" l="1"/>
  <c r="B261" s="1"/>
  <c r="B263" s="1"/>
  <c r="B264" s="1"/>
  <c r="B265" s="1"/>
  <c r="B266" s="1"/>
  <c r="B267" s="1"/>
  <c r="B268" s="1"/>
  <c r="B269" s="1"/>
  <c r="B270" s="1"/>
  <c r="F96" i="5"/>
  <c r="F95"/>
  <c r="F93"/>
  <c r="F92"/>
  <c r="F91"/>
  <c r="F90"/>
  <c r="F89"/>
  <c r="F88"/>
  <c r="F87"/>
  <c r="F86"/>
  <c r="F72"/>
  <c r="F73"/>
  <c r="F84"/>
  <c r="F83"/>
  <c r="F81"/>
  <c r="F80"/>
  <c r="F78"/>
  <c r="F77"/>
  <c r="F76"/>
  <c r="F74"/>
  <c r="F71"/>
  <c r="F69"/>
  <c r="F68"/>
  <c r="F67"/>
  <c r="F66"/>
  <c r="F65"/>
  <c r="F63"/>
  <c r="F62"/>
  <c r="F61"/>
  <c r="F60"/>
  <c r="F59"/>
  <c r="F58"/>
  <c r="F57"/>
  <c r="F56"/>
  <c r="F54"/>
  <c r="F53"/>
  <c r="F52"/>
  <c r="F51"/>
  <c r="F50"/>
  <c r="F49"/>
  <c r="F48"/>
  <c r="F47"/>
  <c r="F45"/>
  <c r="F44"/>
  <c r="F43"/>
  <c r="F42"/>
  <c r="F41"/>
  <c r="F40"/>
  <c r="F39"/>
  <c r="F38"/>
  <c r="F36"/>
  <c r="F35"/>
  <c r="F34"/>
  <c r="F33"/>
  <c r="F31"/>
  <c r="F30"/>
  <c r="F29"/>
  <c r="F28"/>
  <c r="F27"/>
  <c r="F26"/>
  <c r="F25"/>
  <c r="F24"/>
  <c r="F22"/>
  <c r="F21"/>
  <c r="F20"/>
  <c r="F19"/>
  <c r="F18"/>
  <c r="F17"/>
  <c r="F16"/>
  <c r="F15"/>
  <c r="F90" i="4"/>
  <c r="F89"/>
  <c r="F63" i="2"/>
  <c r="F62"/>
  <c r="B271" i="10" l="1"/>
  <c r="B272" s="1"/>
  <c r="B274" s="1"/>
  <c r="B275" s="1"/>
  <c r="B276" s="1"/>
  <c r="B277" s="1"/>
  <c r="B278" s="1"/>
  <c r="B279" s="1"/>
  <c r="B280" s="1"/>
  <c r="B281" s="1"/>
  <c r="B282" s="1"/>
  <c r="B283" s="1"/>
  <c r="B284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9" s="1"/>
  <c r="B300" s="1"/>
  <c r="B301" s="1"/>
  <c r="B302" s="1"/>
  <c r="B303" s="1"/>
  <c r="B304" s="1"/>
  <c r="B305" s="1"/>
  <c r="B306" s="1"/>
  <c r="B307" s="1"/>
  <c r="B308" s="1"/>
  <c r="B309" s="1"/>
  <c r="B311" s="1"/>
  <c r="B312" s="1"/>
  <c r="B313" s="1"/>
  <c r="B314" s="1"/>
  <c r="B315" s="1"/>
  <c r="B316" s="1"/>
  <c r="B317" s="1"/>
  <c r="B318" s="1"/>
  <c r="B319" s="1"/>
  <c r="B321" s="1"/>
  <c r="B322" s="1"/>
  <c r="B323" s="1"/>
  <c r="B324" s="1"/>
  <c r="B325" s="1"/>
  <c r="B326" s="1"/>
  <c r="B327" s="1"/>
  <c r="B328" s="1"/>
  <c r="B330" s="1"/>
  <c r="B331" s="1"/>
  <c r="B333" s="1"/>
  <c r="B334" s="1"/>
  <c r="B335" s="1"/>
  <c r="B336" s="1"/>
  <c r="B337" s="1"/>
  <c r="B338" s="1"/>
  <c r="B339" s="1"/>
  <c r="B340" s="1"/>
  <c r="B341" s="1"/>
  <c r="B342" s="1"/>
  <c r="B344" s="1"/>
  <c r="B345" s="1"/>
  <c r="B346" s="1"/>
  <c r="B347" s="1"/>
  <c r="B349" s="1"/>
  <c r="B350" s="1"/>
  <c r="B352" s="1"/>
  <c r="B353" s="1"/>
  <c r="B354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70" s="1"/>
  <c r="B371" s="1"/>
  <c r="B373" s="1"/>
  <c r="B374" s="1"/>
  <c r="B375" s="1"/>
  <c r="B376" s="1"/>
  <c r="B377" s="1"/>
  <c r="B378" s="1"/>
  <c r="B380" s="1"/>
  <c r="B381" s="1"/>
  <c r="B382" s="1"/>
  <c r="B383" s="1"/>
  <c r="B385" s="1"/>
  <c r="B386" s="1"/>
  <c r="B388" s="1"/>
  <c r="B389" s="1"/>
  <c r="B391" s="1"/>
  <c r="B392" s="1"/>
  <c r="B393" s="1"/>
  <c r="B395" s="1"/>
  <c r="F62" i="4"/>
  <c r="F61"/>
  <c r="F60"/>
  <c r="F59"/>
  <c r="F58"/>
  <c r="F57"/>
  <c r="F56"/>
  <c r="F55"/>
  <c r="F66" l="1"/>
  <c r="F67"/>
  <c r="F68"/>
  <c r="F69"/>
  <c r="F70"/>
  <c r="F71"/>
  <c r="F65"/>
  <c r="F64"/>
  <c r="F53"/>
  <c r="F52"/>
  <c r="F51"/>
  <c r="F50"/>
  <c r="F49"/>
  <c r="F48"/>
  <c r="F47"/>
  <c r="F46"/>
  <c r="F77"/>
  <c r="F76"/>
  <c r="F75"/>
  <c r="F73"/>
  <c r="F80"/>
  <c r="F79"/>
  <c r="F53" i="2"/>
  <c r="F52"/>
  <c r="F86" i="4"/>
  <c r="F39"/>
  <c r="F40"/>
  <c r="F41"/>
  <c r="F35"/>
  <c r="F34"/>
  <c r="F33"/>
  <c r="F32"/>
  <c r="F15"/>
  <c r="F16"/>
  <c r="F17"/>
  <c r="F24"/>
  <c r="F25"/>
  <c r="F87"/>
  <c r="F84"/>
  <c r="F83"/>
  <c r="F82"/>
  <c r="F74"/>
  <c r="F44"/>
  <c r="F43"/>
  <c r="F42"/>
  <c r="F38"/>
  <c r="F37"/>
  <c r="F30"/>
  <c r="F29"/>
  <c r="F28"/>
  <c r="F27"/>
  <c r="F26"/>
  <c r="F23"/>
  <c r="F21"/>
  <c r="F20"/>
  <c r="F19"/>
  <c r="F18"/>
  <c r="F14"/>
  <c r="F60" i="2" l="1"/>
  <c r="F59"/>
  <c r="F58"/>
  <c r="F57"/>
  <c r="F56"/>
  <c r="F55"/>
  <c r="F49"/>
  <c r="F50"/>
  <c r="F48"/>
  <c r="F44"/>
  <c r="F46"/>
  <c r="F45"/>
  <c r="F43"/>
  <c r="F41"/>
  <c r="F40"/>
  <c r="F39"/>
  <c r="F38"/>
  <c r="F36"/>
  <c r="F35"/>
  <c r="F34"/>
  <c r="F33"/>
  <c r="F32"/>
  <c r="F31"/>
  <c r="F29"/>
  <c r="F27"/>
  <c r="F26"/>
  <c r="F25"/>
  <c r="F24"/>
  <c r="F23"/>
  <c r="F22"/>
  <c r="F16"/>
  <c r="F17"/>
  <c r="F18"/>
  <c r="F19"/>
  <c r="F20"/>
  <c r="F15"/>
</calcChain>
</file>

<file path=xl/sharedStrings.xml><?xml version="1.0" encoding="utf-8"?>
<sst xmlns="http://schemas.openxmlformats.org/spreadsheetml/2006/main" count="2006" uniqueCount="451">
  <si>
    <t>№</t>
  </si>
  <si>
    <t>Товар</t>
  </si>
  <si>
    <t>Труба КАСАФЛЕКС 163/225 1,6 МПа 160°С СОДК</t>
  </si>
  <si>
    <t>Труба КАСАФЛЕКС 143/200 1,6 МПа 160°С СОДК</t>
  </si>
  <si>
    <t>Труба КАСАФЛЕКС 109/160 1,6 МПа 160°С СОДК</t>
  </si>
  <si>
    <t>Труба КАСАФЛЕКС  86/145 1,6 МПа 160°С СОДК</t>
  </si>
  <si>
    <t>Труба КАСАФЛЕКС  66/125 1,6 МПа 160°С СОДК</t>
  </si>
  <si>
    <t>Труба КАСАФЛЕКС  55/110 1,6 МПа 160°С СОДК</t>
  </si>
  <si>
    <t>Кольцо графитовое уплотнительное DN 163</t>
  </si>
  <si>
    <t>Кольцо графитовое уплотнительное DN 143</t>
  </si>
  <si>
    <t>Кольцо графитовое уплотнительное DN 109</t>
  </si>
  <si>
    <t>Кольцо графитовое уплотнительное DN  86</t>
  </si>
  <si>
    <t>Кольцо графитовое уплотнительное DN  66</t>
  </si>
  <si>
    <t>Кольцо графитовое уплотнительное DN  55</t>
  </si>
  <si>
    <t>Комплект концевой изоляции CSF 110-160</t>
  </si>
  <si>
    <t>Фитинг КАСАФЛЕКС под сварку 163 комплект КТЗ Белтрубпласт</t>
  </si>
  <si>
    <t>Фитинг КАСАФЛЕКС под сварку 143 комплект КТЗ Белтрубпласт</t>
  </si>
  <si>
    <t>Фитинг КАСАФЛЕКС под сварку 109 КТЗ Белтрубпласт</t>
  </si>
  <si>
    <t>Фитинг КАСАФЛЕКС под сварку  86 КТЗ Белтрубпласт</t>
  </si>
  <si>
    <t>Фитинг КАСАФЛЕКС под сварку  66 КТЗ Белтрубпласт</t>
  </si>
  <si>
    <t>Фитинг КАСАФЛЕКС под сварку  55 КТЗ Белтрубпласт</t>
  </si>
  <si>
    <t>Лента сигнальная детекционная "Тепло"</t>
  </si>
  <si>
    <t>Пена для изоляции №10</t>
  </si>
  <si>
    <t>Пена для изоляции №4</t>
  </si>
  <si>
    <t>Пена для изоляции №7</t>
  </si>
  <si>
    <t>Уплотнитель стеновой 225</t>
  </si>
  <si>
    <t>Уплотнитель стеновой 200</t>
  </si>
  <si>
    <t>Уплотнитель стеновой 160</t>
  </si>
  <si>
    <t>Уплотнитель стеновой 145</t>
  </si>
  <si>
    <t>Уплотнитель стеновой 125</t>
  </si>
  <si>
    <t>Уплотнитель стеновой 110</t>
  </si>
  <si>
    <t>Компл. для изоляции тройника 225/160-225/160-225/160</t>
  </si>
  <si>
    <t>Компл. для изоляции тройника 160/90-160/63-160/90</t>
  </si>
  <si>
    <t>Компл. для изоляции тройника 160/125-160/125-160/125</t>
  </si>
  <si>
    <t>Компл. для изоляции тройника 110/63-110/63-110/63</t>
  </si>
  <si>
    <t>Комплект для изоляции стыка 225/160</t>
  </si>
  <si>
    <t>Комплект для изоляции стыка 145х145 L=800</t>
  </si>
  <si>
    <t>Комплект для изоляции стыка 125х125 L=800</t>
  </si>
  <si>
    <t>Комплект для изоляции стыка 110х110 L=800</t>
  </si>
  <si>
    <t>Цена (без НДС), руб</t>
  </si>
  <si>
    <t>Цена (с НДС), руб.</t>
  </si>
  <si>
    <t>Трубопровод</t>
  </si>
  <si>
    <t>Фитинг</t>
  </si>
  <si>
    <t>Кольцо графитовое уплотнительное</t>
  </si>
  <si>
    <t>Уплотнитель стеновой</t>
  </si>
  <si>
    <t>Комплект для изоляции стыка</t>
  </si>
  <si>
    <t>Пена для изоляции</t>
  </si>
  <si>
    <t>Лента сигнальная</t>
  </si>
  <si>
    <t>http://www.polymerteplo.ru/products/</t>
  </si>
  <si>
    <t>Описание продукции</t>
  </si>
  <si>
    <t xml:space="preserve">(параметры эксплуатации: 1,6 МПа; 160 ºС) </t>
  </si>
  <si>
    <t>Комплект для изоляции тройника</t>
  </si>
  <si>
    <t>Кол-во</t>
  </si>
  <si>
    <r>
      <t xml:space="preserve">Цены на трубопроводы </t>
    </r>
    <r>
      <rPr>
        <b/>
        <sz val="12"/>
        <color theme="1"/>
        <rFont val="Times New Roman"/>
        <family val="1"/>
        <charset val="204"/>
      </rPr>
      <t>КАСАФЛЕКС</t>
    </r>
    <r>
      <rPr>
        <sz val="12"/>
        <color theme="1"/>
        <rFont val="Times New Roman"/>
        <family val="1"/>
        <charset val="204"/>
      </rPr>
      <t xml:space="preserve"> и комплектующие</t>
    </r>
  </si>
  <si>
    <t>Фитинг обжимной под сварку 160 КТЗ Белтрубпласт</t>
  </si>
  <si>
    <t>Фитинг обжимной под сварку 140 КТЗ Белтрубпласт</t>
  </si>
  <si>
    <t>Фитинг обжимной под сварку 125 КТЗ Белтрубпласт</t>
  </si>
  <si>
    <t>Фитинг обжимной под сварку 110 КТЗ Белтрубпласт</t>
  </si>
  <si>
    <t>Фитинг обжимной под сварку  90 КТЗ Белтрубпласт</t>
  </si>
  <si>
    <t>Фитинг обжимной под сварку  75 КТЗ Белтрубпласт</t>
  </si>
  <si>
    <t>Фитинг обжимной под сварку  63 КТЗ Белтрубпласт</t>
  </si>
  <si>
    <t>Фитинг обжимной под сварку  50 КТЗ Белтрубпласт</t>
  </si>
  <si>
    <t>Муфта обжимная 160 нерж. без гильз КТЗ Белтрубпласт</t>
  </si>
  <si>
    <t>Муфта обжимная 140 нерж. без гильз КТЗ Белтрубпласт</t>
  </si>
  <si>
    <t>Муфта обжимная 125 нерж. без гильз КТЗ Белтрубпласт</t>
  </si>
  <si>
    <t>Муфта обжимная 110 нерж. без гильз КТЗ Белтрубпласт</t>
  </si>
  <si>
    <t>Муфта обжимная  90 нерж. без гильз КТЗ Белтрубпласт</t>
  </si>
  <si>
    <t>Муфта обжимная  75 нерж. без гильз КТЗ Белтрубпласт</t>
  </si>
  <si>
    <t>Муфта обжимная  63 нерж. без гильз КТЗ Белтрубпласт</t>
  </si>
  <si>
    <t>Муфта обжимная  50 нерж. без гильз КТЗ Белтрубпласт</t>
  </si>
  <si>
    <t>Гильза обжимная 160 нерж. КТЗ Белтрубпласт</t>
  </si>
  <si>
    <t>Гильза обжимная 140 нерж. КТЗ Белтрубпласт</t>
  </si>
  <si>
    <t>Гильза обжимная 125 нерж. КТЗ Белтрубпласт</t>
  </si>
  <si>
    <t>Гильза обжимная 110 нерж. КТЗ Белтрубпласт</t>
  </si>
  <si>
    <t>Гильза обжимная  90 нерж. КТЗ Белтрубпласт</t>
  </si>
  <si>
    <t>Гильза обжимная  63 нерж. КТЗ Белтрубпласт</t>
  </si>
  <si>
    <t>Гильза обжимная  50 нерж. КТЗ Белтрубпласт</t>
  </si>
  <si>
    <t>Труба Изопрофлекс-115А/1,6 160/225 Р 1,6 МПа</t>
  </si>
  <si>
    <t>Труба Изопрофлекс-115А/1,6 140/200 Р 1,6 МПа</t>
  </si>
  <si>
    <t>Труба Изопрофлекс-115А/1,6 125/180 Р 1,6 МПа</t>
  </si>
  <si>
    <t>Труба Изопрофлекс-115А/1,6 110/160 Р 1,6 МПа</t>
  </si>
  <si>
    <t>Труба Изопрофлекс-115А/1,6  90/145 Р 1,6 МПа</t>
  </si>
  <si>
    <t>Труба Изопрофлекс-115А/1,6  75/125 Р 1,6 МПа</t>
  </si>
  <si>
    <t>Труба Изопрофлекс-115А/1,6  63/110 Р 1,6 МПа</t>
  </si>
  <si>
    <t>Труба Изопрофлекс-115А/1,6  50/100 Р 1,6 МПа</t>
  </si>
  <si>
    <t>Лента сигнальная "Тепло"</t>
  </si>
  <si>
    <t>Уплотнитель стеновой 180</t>
  </si>
  <si>
    <t>Уплотнитель стеновой 100</t>
  </si>
  <si>
    <t>Компл. для изоляции тройника 225/160-225/160-225/160 тип 2</t>
  </si>
  <si>
    <t>Компл. для изоляции тройника 180/100-180/100-180/100</t>
  </si>
  <si>
    <t>Комплект для изоляции стыка 100х100 L=800</t>
  </si>
  <si>
    <t>Предохранитель концевой</t>
  </si>
  <si>
    <t>Гильза</t>
  </si>
  <si>
    <t>Гильза обжимная  75 нерж. КТЗ Белтрубпласт</t>
  </si>
  <si>
    <r>
      <t xml:space="preserve">Цены на трубопроводы </t>
    </r>
    <r>
      <rPr>
        <b/>
        <sz val="12"/>
        <color theme="1"/>
        <rFont val="Times New Roman"/>
        <family val="1"/>
        <charset val="204"/>
      </rPr>
      <t>ИЗОПРОФЛЕКС-115А/1,6</t>
    </r>
    <r>
      <rPr>
        <sz val="12"/>
        <color theme="1"/>
        <rFont val="Times New Roman"/>
        <family val="1"/>
        <charset val="204"/>
      </rPr>
      <t xml:space="preserve"> и комплектующие</t>
    </r>
  </si>
  <si>
    <t xml:space="preserve">(параметры эксплуатации: 1,6 МПа; 115 ºС) </t>
  </si>
  <si>
    <t>Тройник обжимной 160 нерж. без гильз КТЗ Белтрубпласт</t>
  </si>
  <si>
    <t>Тройник обжимной 140 нерж. без гильз КТЗ Белтрубпласт</t>
  </si>
  <si>
    <t>Тройник обжимной 125 нерж. без гильз КТЗ Белтрубпласт</t>
  </si>
  <si>
    <t>Тройник обжимной 110 нерж. без гильз КТЗ Белтрубпласт</t>
  </si>
  <si>
    <t>Тройник обжимной  90 нерж. без гильз КТЗ Белтрубпласт</t>
  </si>
  <si>
    <t>Тройник обжимной  75 нерж. без гильз КТЗ Белтрубпласт</t>
  </si>
  <si>
    <t>Тройник обжимной  63 нерж. без гильз КТЗ Белтрубпласт</t>
  </si>
  <si>
    <t>Тройник обжимной  50 нерж. без гильз КТЗ Белтрубпласт</t>
  </si>
  <si>
    <r>
      <t xml:space="preserve">Концевая изоляция для Д 55/110 </t>
    </r>
    <r>
      <rPr>
        <b/>
        <sz val="12"/>
        <color theme="1"/>
        <rFont val="Calibri"/>
        <family val="2"/>
        <charset val="204"/>
      </rPr>
      <t xml:space="preserve">÷ </t>
    </r>
    <r>
      <rPr>
        <b/>
        <sz val="12"/>
        <color theme="1"/>
        <rFont val="Times New Roman"/>
        <family val="1"/>
        <charset val="204"/>
      </rPr>
      <t>109/160</t>
    </r>
  </si>
  <si>
    <t>м.</t>
  </si>
  <si>
    <t>шт.</t>
  </si>
  <si>
    <r>
      <t xml:space="preserve">Предохранитель концевой </t>
    </r>
    <r>
      <rPr>
        <b/>
        <sz val="12"/>
        <rFont val="Times New Roman"/>
        <family val="1"/>
        <charset val="204"/>
      </rPr>
      <t>REC250</t>
    </r>
    <r>
      <rPr>
        <sz val="12"/>
        <rFont val="Times New Roman"/>
        <family val="1"/>
        <charset val="204"/>
      </rPr>
      <t xml:space="preserve"> 160/200, 160/225</t>
    </r>
  </si>
  <si>
    <r>
      <t xml:space="preserve">Предохранитель концевой </t>
    </r>
    <r>
      <rPr>
        <b/>
        <sz val="12"/>
        <rFont val="Times New Roman"/>
        <family val="1"/>
        <charset val="204"/>
      </rPr>
      <t>REC225</t>
    </r>
    <r>
      <rPr>
        <sz val="12"/>
        <rFont val="Times New Roman"/>
        <family val="1"/>
        <charset val="204"/>
      </rPr>
      <t xml:space="preserve"> 90/160, 110/145, 110/160, 125/160, 125/180, 140/180, 140/200, 140/225</t>
    </r>
  </si>
  <si>
    <r>
      <t xml:space="preserve">Предохранитель концевой </t>
    </r>
    <r>
      <rPr>
        <b/>
        <sz val="12"/>
        <rFont val="Times New Roman"/>
        <family val="1"/>
        <charset val="204"/>
      </rPr>
      <t>REC140</t>
    </r>
    <r>
      <rPr>
        <sz val="12"/>
        <rFont val="Times New Roman"/>
        <family val="1"/>
        <charset val="204"/>
      </rPr>
      <t xml:space="preserve"> 63/100, 63/110, 75/110, 75/125, 90/125, 90/145</t>
    </r>
  </si>
  <si>
    <r>
      <t xml:space="preserve">Предохранитель концевой </t>
    </r>
    <r>
      <rPr>
        <b/>
        <sz val="12"/>
        <rFont val="Times New Roman"/>
        <family val="1"/>
        <charset val="204"/>
      </rPr>
      <t>REC110</t>
    </r>
    <r>
      <rPr>
        <sz val="12"/>
        <rFont val="Times New Roman"/>
        <family val="1"/>
        <charset val="204"/>
      </rPr>
      <t xml:space="preserve"> 40/75, 50/90, 50/100, 50/110</t>
    </r>
  </si>
  <si>
    <t>Рем. комплект изоляции</t>
  </si>
  <si>
    <t>Лента термоусаживаемая WPC65M-17x100-RL</t>
  </si>
  <si>
    <t>Пластины замковые</t>
  </si>
  <si>
    <t>info@polymerteplo.ru</t>
  </si>
  <si>
    <t>Написать письмо</t>
  </si>
  <si>
    <r>
      <t xml:space="preserve">Цены на трубопроводы </t>
    </r>
    <r>
      <rPr>
        <b/>
        <sz val="12"/>
        <color theme="1"/>
        <rFont val="Times New Roman"/>
        <family val="1"/>
        <charset val="204"/>
      </rPr>
      <t>ИЗОПРОФЛЕКС-115А</t>
    </r>
    <r>
      <rPr>
        <sz val="12"/>
        <color theme="1"/>
        <rFont val="Times New Roman"/>
        <family val="1"/>
        <charset val="204"/>
      </rPr>
      <t xml:space="preserve"> и комплектующие</t>
    </r>
  </si>
  <si>
    <t xml:space="preserve">(параметры эксплуатации: 1,0 МПа; 115 ºС) </t>
  </si>
  <si>
    <t>Пресс-фитинг с ПВ под сварку 160 (Т) КТЗ Белтрубпласт</t>
  </si>
  <si>
    <t>Пресс-фитинг с ПВ под сварку 140 (Т) КТЗ Белтрубпласт</t>
  </si>
  <si>
    <t>Пресс-фитинг с ПВ под сварку 125 (Т) КТЗ Белтрубпласт</t>
  </si>
  <si>
    <t>Пресс-фитинг с ПВ под сварку 110 (Т) КТЗ Белтрубпласт</t>
  </si>
  <si>
    <t>Пресс-фитинг с ПВ под сварку  90 (Т) КТЗ Белтрубпласт</t>
  </si>
  <si>
    <t>Пресс-фитинг с ПВ под сварку  75 (Т) КТЗ Белтрубпласт</t>
  </si>
  <si>
    <t>Пресс-фитинг с ПВ под сварку  63 (Т) КТЗ Белтрубпласт</t>
  </si>
  <si>
    <t>Пресс-фитинг с ПВМ под сварку  50 (Т) КТЗ Белтрубпласт</t>
  </si>
  <si>
    <t>Пресс-тройник с ПВ 160 нерж. КТЗ Белтрубпласт</t>
  </si>
  <si>
    <t>Пресс-тройник с ПВ 140 нерж. КТЗ Белтрубпласт</t>
  </si>
  <si>
    <t>Пресс-тройник с ПВ 125 нерж. КТЗ Белтрубпласт</t>
  </si>
  <si>
    <t>Пресс-тройник с ПВ 110 нерж. КТЗ Белтрубпласт</t>
  </si>
  <si>
    <t>Пресс-тройник с ПВ  90 нерж. КТЗ Белтрубпласт</t>
  </si>
  <si>
    <t>Пресс-тройник с ПВ  75 нерж. КТЗ Белтрубпласт</t>
  </si>
  <si>
    <t>Пресс-тройник с ПВ  63 нерж. КТЗ Белтрубпласт</t>
  </si>
  <si>
    <t>Пресс-тройник с ПВМ  50 нерж. КТЗ Белтрубпласт</t>
  </si>
  <si>
    <t>Пресс-муфта с ПВ 160 нерж. КТЗ Белтрубпласт</t>
  </si>
  <si>
    <t>Пресс-муфта с ПВ 140 нерж. КТЗ Белтрубпласт</t>
  </si>
  <si>
    <t>Пресс-муфта с ПВ 125 нерж. КТЗ Белтрубпласт</t>
  </si>
  <si>
    <t>Пресс-муфта с ПВ 110 нерж. КТЗ Белтрубпласт</t>
  </si>
  <si>
    <t>Пресс-муфта с ПВ  90 нерж. КТЗ Белтрубпласт</t>
  </si>
  <si>
    <t>Пресс-муфта с ПВ  75 нерж. КТЗ Белтрубпласт</t>
  </si>
  <si>
    <t>Пресс-муфта с ПВ  63 нерж. КТЗ Белтрубпласт</t>
  </si>
  <si>
    <t>Пресс-муфта с ПВМ  50 нерж. КТЗ Белтрубпласт</t>
  </si>
  <si>
    <t>Втулка полимерная 160 КТЗ Белтрубпласт</t>
  </si>
  <si>
    <t>Втулка полимерная 140 КТЗ Белтрубпласт</t>
  </si>
  <si>
    <t>Втулка полимерная 125 КТЗ Белтрубпласт</t>
  </si>
  <si>
    <t>Втулка полимерная 110 КТЗ Белтрубпласт</t>
  </si>
  <si>
    <t>Втулка полимерная  90 КТЗ Белтрубпласт</t>
  </si>
  <si>
    <t>Втулка полимерная  75 КТЗ Белтрубпласт</t>
  </si>
  <si>
    <t>Втулка полимерная  63 КТЗ Белтрубпласт</t>
  </si>
  <si>
    <t>Втулка полимерная  50 КТЗ Белтрубпласт</t>
  </si>
  <si>
    <t>Труба Изопрофлекс-115А 160/225 Р 1,0 МПа</t>
  </si>
  <si>
    <t>Труба Изопрофлекс-115А 140/200 Р 1,0 МПа</t>
  </si>
  <si>
    <t>Труба Изопрофлекс-115А 125/180 Р 1,0 МПа</t>
  </si>
  <si>
    <t>Труба Изопрофлекс-115А 110/160 Р 1,0 МПа</t>
  </si>
  <si>
    <t>Труба Изопрофлекс-115А  90/145 Р 1,0 МПа</t>
  </si>
  <si>
    <t>Труба Изопрофлекс-115А  75/125 Р 1,0 МПа</t>
  </si>
  <si>
    <t>Труба Изопрофлекс-115А  63/110 Р 1,0 МПа</t>
  </si>
  <si>
    <t>Труба Изопрофлекс-115А  50/100 Р 1,0 МПа</t>
  </si>
  <si>
    <t>Втулка полимерная</t>
  </si>
  <si>
    <t>Инструмент</t>
  </si>
  <si>
    <t>Комплект гидравлического инструмента  25-110 КТЗ Белтрубпласт</t>
  </si>
  <si>
    <t>Комплект гидравлического инструмента 125-160 КТЗ Белтрубпласт</t>
  </si>
  <si>
    <t>Цены на трубопроводы и комплектующие:</t>
  </si>
  <si>
    <t xml:space="preserve">(параметры эксплуатации: 1,0 МПа; 95 ºС) </t>
  </si>
  <si>
    <t>ИЗОПРОФЛЕКС-95А и ИЗОПРОФЛЕКС-95А ПЛЮС</t>
  </si>
  <si>
    <t>Труба Изопрофлекс-А 160/200 Р 1,0 МПа</t>
  </si>
  <si>
    <t>Труба Изопрофлекс-А 140/180 Р 1,0 МПа</t>
  </si>
  <si>
    <t>Труба Изопрофлекс-А 125/160 Р 1,0 МПа</t>
  </si>
  <si>
    <t>Труба Изопрофлекс-А 110/145 Р 1,0 МПа</t>
  </si>
  <si>
    <t>Труба Изопрофлекс-А  90/125 Р 1,0 МПа</t>
  </si>
  <si>
    <t>Труба Изопрофлекс-А  75/110 Р 1,0 МПа</t>
  </si>
  <si>
    <t>Труба Изопрофлекс-А  63/100 Р 1,0 МПа</t>
  </si>
  <si>
    <t>Труба Изопрофлекс-А  50/90 Р 1,0 МПа</t>
  </si>
  <si>
    <t>Труба Изопрофлекс-А  40/75 Р 1,0 МПа</t>
  </si>
  <si>
    <t>Труба Изопрофлекс-А 225/315 Плюс Р 1,0 Мпа</t>
  </si>
  <si>
    <t>Труба Изопрофлекс-А 160/225 Плюс Р 1,0 МПа</t>
  </si>
  <si>
    <t>Труба Изопрофлекс-А 140/200 Плюс Р 1,0 МПа</t>
  </si>
  <si>
    <t>Труба Изопрофлекс-А 125/180 Плюс Р 1,0 МПа</t>
  </si>
  <si>
    <t>Труба Изопрофлекс-А 110/160 Плюс Р 1,0 МПа</t>
  </si>
  <si>
    <t>Труба Изопрофлекс-А  90/145 Плюс Р 1,0 МПа</t>
  </si>
  <si>
    <t>Труба Изопрофлекс-А  75/125 Плюс Р 1,0 МПа</t>
  </si>
  <si>
    <t>Труба Изопрофлекс-А  63/110 Плюс Р 1,0 МПа</t>
  </si>
  <si>
    <t>Труба Изопрофлекс-А  50/100 Плюс Р 1,0 МПа</t>
  </si>
  <si>
    <t>Труба Изопрофлекс-А  40/90 Плюс Р 1,0 МПа</t>
  </si>
  <si>
    <t>Фитинг обжимной под сварку 225 КТЗ Белтрубпласт</t>
  </si>
  <si>
    <t>Муфта обжимная 225 нерж. без гильз КТЗ Белтрубпласт</t>
  </si>
  <si>
    <t>Гильза обжимная 225 нерж. КТЗ Белтрубпласт</t>
  </si>
  <si>
    <t>Пресс-фитинг с ПВ под сварку  40 (Т) КТЗ Белтрубпласт</t>
  </si>
  <si>
    <t>Пресс-тройник с ПВ  40 нерж. КТЗ Белтрубпласт</t>
  </si>
  <si>
    <t>Пресс-муфта с ПВ  40 нерж. КТЗ Белтрубпласт</t>
  </si>
  <si>
    <t>Втулка полимерная  40 КТЗ Белтрубпласт</t>
  </si>
  <si>
    <t>Уплотнитель стеновой  90</t>
  </si>
  <si>
    <t>Уплотнитель стеновой  75</t>
  </si>
  <si>
    <t>Уплотнитель стеновой 315</t>
  </si>
  <si>
    <t>Комплект для изоляции стыка 315х315 L=1300</t>
  </si>
  <si>
    <t>Комплект для изоляции стыка  90х90 L=800</t>
  </si>
  <si>
    <t>Комплект для изоляции стыка  75х75 L=800</t>
  </si>
  <si>
    <t>Муфта*</t>
  </si>
  <si>
    <t>Тройник*</t>
  </si>
  <si>
    <t>*</t>
  </si>
  <si>
    <t>возможно изготовление редукционных изделей (с разными входными и выходными диаметрами)</t>
  </si>
  <si>
    <t>Фитинг**</t>
  </si>
  <si>
    <t>**</t>
  </si>
  <si>
    <t>возможно изготовление из нерж.стали</t>
  </si>
  <si>
    <t>Трубопровод с увеличенной тепловой изоляцией***</t>
  </si>
  <si>
    <t>***</t>
  </si>
  <si>
    <r>
      <t xml:space="preserve">Цены на трубопроводы </t>
    </r>
    <r>
      <rPr>
        <b/>
        <sz val="12"/>
        <color theme="1"/>
        <rFont val="Times New Roman"/>
        <family val="1"/>
        <charset val="204"/>
      </rPr>
      <t>ИЗОПРОФЛЕКС-75А</t>
    </r>
    <r>
      <rPr>
        <sz val="12"/>
        <color theme="1"/>
        <rFont val="Times New Roman"/>
        <family val="1"/>
        <charset val="204"/>
      </rPr>
      <t xml:space="preserve"> и комплектующие</t>
    </r>
  </si>
  <si>
    <t xml:space="preserve">(параметры эксплуатации: 1,0 МПа; 75 ºС) </t>
  </si>
  <si>
    <t>Труба Изопрофлекс-75А 160/200 Р 1,0 МПа</t>
  </si>
  <si>
    <t>Труба Изопрофлекс-75А 140/180 Р 1,0 МПа</t>
  </si>
  <si>
    <t>Труба Изопрофлекс-75А 125/160 Р 1,0 МПа</t>
  </si>
  <si>
    <t>Труба Изопрофлекс-75А 110/145 Р 1,0 МПа</t>
  </si>
  <si>
    <t>Труба Изопрофлекс-75А  90/125 Р 1,0 МПа</t>
  </si>
  <si>
    <t>Труба Изопрофлекс-75А  75/110 Р 1,0 МПа</t>
  </si>
  <si>
    <t>Труба Изопрофлекс-75А  63/100 Р 1,0 МПа</t>
  </si>
  <si>
    <t>Труба Изопрофлекс-75А  50/90 Р 1,0 МПа</t>
  </si>
  <si>
    <t>Труба Изопрофлекс-75А  40/75 Р 1,0 МПа</t>
  </si>
  <si>
    <t>ИЗОПРОФЛЕКС, ИЗОПРОФЛЕКС-Тандем, ИЗОПРОФЛЕКС-Квадрига</t>
  </si>
  <si>
    <t xml:space="preserve">(параметры эксплуатации: 0,6 МПа; 95 ºС) </t>
  </si>
  <si>
    <t>Труба Изопрофлекс 110/160 Р 0,6 МПа</t>
  </si>
  <si>
    <t>Труба Изопрофлекс  90/140 Р 0,6 МПа</t>
  </si>
  <si>
    <t>Труба Изопрофлекс  75/125 Р 0,6 МПа</t>
  </si>
  <si>
    <t>Труба Изопрофлекс  63/110 Р 0,6 МПа</t>
  </si>
  <si>
    <t>Труба Изопрофлекс  50/90 Р 0,6 МПа</t>
  </si>
  <si>
    <t>Труба Изопрофлекс  40/75 Р 0,6 МПа</t>
  </si>
  <si>
    <t>Труба Изопрофлекс  32/75 Плюс Р 0,6 МПа</t>
  </si>
  <si>
    <t>Труба Изопрофлекс  25/63 Р 0,6 МПа</t>
  </si>
  <si>
    <t>Труба Изопрофлекс Тандем 63+63/180 Р 0,6 МПа</t>
  </si>
  <si>
    <t>Труба Изопрофлекс Тандем 50+50/160 Р 0,6 МПа</t>
  </si>
  <si>
    <t>Труба Изопрофлекс Тандем 40+40/125 Р 0,6 МПа</t>
  </si>
  <si>
    <t>Труба Изопрофлекс Тандем 32+32/110 Р 0,6 МПа</t>
  </si>
  <si>
    <t>Труба Изопрофлекс Тандем 25+25/90 Р 0,6 МПа</t>
  </si>
  <si>
    <t>Труба Изопрофлекс Квадрига 40+40 SDR11 Р 0,6 МПа 40+32 SDR7,4 Р 1,0 МПа/160</t>
  </si>
  <si>
    <t>Труба Изопрофлекс Квадрига 32+32 SDR11 Р 0,6 МПа 32+25 SDR7,4 Р 1,0 МПа/145</t>
  </si>
  <si>
    <t>Труба Изопрофлекс Квадрига 25+25 SDR11 Р 0,6 МПа 25+20 SDR7,4 Р 1,0 МПа/145</t>
  </si>
  <si>
    <t>Трубопровод (одна труба в оболочке)</t>
  </si>
  <si>
    <t>Трубопровод (две трубы в оболочке)</t>
  </si>
  <si>
    <t>Трубопровод (четыре трубы в оболочке)</t>
  </si>
  <si>
    <t>Пресс-фитинг под сварку 110 (Р) КТЗ Белтрубпласт</t>
  </si>
  <si>
    <t>Пресс-фитинг под сварку  90 (Р) КТЗ Белтрубпласт</t>
  </si>
  <si>
    <t>Пресс-фитинг под сварку  75 (Р) КТЗ Белтрубпласт</t>
  </si>
  <si>
    <t>Пресс-фитинг под сварку  63 (Р) КТЗ Белтрубпласт</t>
  </si>
  <si>
    <t>Пресс-фитинг под сварку  50 (Р) КТЗ Белтрубпласт</t>
  </si>
  <si>
    <t>Пресс-фитинг под сварку  40 (Р) КТЗ Белтрубпласт</t>
  </si>
  <si>
    <t>Пресс-фитинг под сварку  32 (Р) КТЗ Белтрубпласт</t>
  </si>
  <si>
    <t>Пресс-фитинг под сварку  25 (Р) КТЗ Белтрубпласт</t>
  </si>
  <si>
    <t>Пресс-тройник 110 нерж. без гильз КТЗ Белтрубпласт</t>
  </si>
  <si>
    <t>Пресс-тройник  90 нерж. без гильз КТЗ Белтрубпласт</t>
  </si>
  <si>
    <t>Пресс-тройник  75 нерж. без гильз КТЗ Белтрубпласт</t>
  </si>
  <si>
    <t>Пресс-тройник  63 нерж. без гильз КТЗ Белтрубпласт</t>
  </si>
  <si>
    <t>Пресс-тройник  50 нерж. без гильз КТЗ Белтрубпласт</t>
  </si>
  <si>
    <t>Пресс-тройник  40 нерж. без гильз КТЗ Белтрубпласт</t>
  </si>
  <si>
    <t>Пресс-тройник  32 нерж. без гильз КТЗ Белтрубпласт</t>
  </si>
  <si>
    <t>Пресс-тройник  25 нерж. без гильз КТЗ Белтрубпласт</t>
  </si>
  <si>
    <t>Пресс-муфта 110 нерж. без гильз КТЗ Белтрубпласт</t>
  </si>
  <si>
    <t>Пресс-муфта  90 нерж. без гильз КТЗ Белтрубпласт</t>
  </si>
  <si>
    <t>Пресс-муфта  75 нерж. без гильз КТЗ Белтрубпласт</t>
  </si>
  <si>
    <t>Пресс-муфта  63 нерж. без гильз КТЗ Белтрубпласт</t>
  </si>
  <si>
    <t>Пресс-муфта  50 нерж. без гильз КТЗ Белтрубпласт</t>
  </si>
  <si>
    <t>Пресс-муфта  40 нерж. без гильз КТЗ Белтрубпласт</t>
  </si>
  <si>
    <t>Пресс-муфта  32 нерж. без гильз КТЗ Белтрубпласт</t>
  </si>
  <si>
    <t>Пресс-муфта  25 нерж. без гильз КТЗ Белтрубпласт</t>
  </si>
  <si>
    <t>Гильза надвижная 110 (Р) нерж. КТЗ Белтрубпласт</t>
  </si>
  <si>
    <t>Гильза надвижная  90 (Р) нерж. КТЗ Белтрубпласт</t>
  </si>
  <si>
    <t>Гильза надвижная  75 (Р) нерж. КТЗ Белтрубпласт</t>
  </si>
  <si>
    <t>Гильза надвижная  63 (Р) нерж. КТЗ Белтрубпласт</t>
  </si>
  <si>
    <t>Гильза надвижная  50 (Р) нерж. КТЗ Белтрубпласт</t>
  </si>
  <si>
    <t>Гильза надвижная  40 (Р) нерж. КТЗ Белтрубпласт</t>
  </si>
  <si>
    <t>Гильза надвижная  32 (Р) нерж. КТЗ Белтрубпласт</t>
  </si>
  <si>
    <t>Гильза надвижная  25 (Р) нерж. КТЗ Белтрубпласт</t>
  </si>
  <si>
    <t>Фитинг компрессионный под сварку 110х10,0 HL</t>
  </si>
  <si>
    <t>Фитинг компрессионный под сварку  90х8,2 HL</t>
  </si>
  <si>
    <t>Фитинг компрессионный под сварку  75х6,8 HL</t>
  </si>
  <si>
    <t>Фитинг компрессионный под сварку  63х5,8 HL</t>
  </si>
  <si>
    <t>Фитинг компрессионный с НР  90х8,2-3" HL</t>
  </si>
  <si>
    <t>Фитинг компрессионный с НР  75х6,8-2 1/2" HL</t>
  </si>
  <si>
    <t>Фитинг компрессионный с НР  63х5,8-2" HL</t>
  </si>
  <si>
    <t>Фитинг компрессионный с НР  50х4,6-1 1/2" HL</t>
  </si>
  <si>
    <t>Фитинг компрессионный с НР  40х5,5-1 1/4" HL</t>
  </si>
  <si>
    <t>Фитинг компрессионный с НР  40х3,7-1 1/4" HL</t>
  </si>
  <si>
    <t>Фитинг компрессионный с НР  32х4,4-1 1/4" HL</t>
  </si>
  <si>
    <t>Фитинг компрессионный с НР  32х3,0-1" HL</t>
  </si>
  <si>
    <t>Фитинг компрессионный с НР  25х3,5-3/4" HL</t>
  </si>
  <si>
    <t>Фитинг компрессионный с НР  25х2,3-1" HL</t>
  </si>
  <si>
    <t>Соединитель прямой НР 3/4" х 20 (2,8) компр.</t>
  </si>
  <si>
    <t>Фитинг(пресс)**</t>
  </si>
  <si>
    <t>Фитинг(компрессионный)</t>
  </si>
  <si>
    <r>
      <t xml:space="preserve">Предохранитель концевой </t>
    </r>
    <r>
      <rPr>
        <b/>
        <sz val="12"/>
        <rFont val="Times New Roman"/>
        <family val="1"/>
        <charset val="204"/>
      </rPr>
      <t>REC90</t>
    </r>
    <r>
      <rPr>
        <sz val="12"/>
        <rFont val="Times New Roman"/>
        <family val="1"/>
        <charset val="204"/>
      </rPr>
      <t xml:space="preserve"> 25/63, 32/75, 32/90</t>
    </r>
  </si>
  <si>
    <t>Предохранитель концевой (одна труба в оболочке)</t>
  </si>
  <si>
    <t>Предохранитель концевой (две трубы в оболочке)</t>
  </si>
  <si>
    <t>Предохранитель концевой CSS2-90 (63+63)/180</t>
  </si>
  <si>
    <t>Предохранитель концевой CSS2-70 (50+50)/160</t>
  </si>
  <si>
    <t>Предохранитель концевой CSS2-30 (32+32)/110-(40+40)/125</t>
  </si>
  <si>
    <t>Предохранитель концевой CSS2-10 (25+25)/90</t>
  </si>
  <si>
    <t>Уплотнитель стеновой  63</t>
  </si>
  <si>
    <t>Уплотнитель стеновой 140</t>
  </si>
  <si>
    <t>Комплект для изоляции стыка  63х63 L=800</t>
  </si>
  <si>
    <t>Комплект для изоляции стыка 140х140 L=800</t>
  </si>
  <si>
    <t>Возможно изготовление из нерж.стали</t>
  </si>
  <si>
    <r>
      <t xml:space="preserve">Комплектующие </t>
    </r>
    <r>
      <rPr>
        <b/>
        <sz val="12"/>
        <color theme="1"/>
        <rFont val="Times New Roman"/>
        <family val="1"/>
        <charset val="204"/>
      </rPr>
      <t>"Пресс"</t>
    </r>
    <r>
      <rPr>
        <sz val="12"/>
        <color theme="1"/>
        <rFont val="Times New Roman"/>
        <family val="1"/>
        <charset val="204"/>
      </rPr>
      <t xml:space="preserve"> не применяются на трубе ИЗОПРОФЛЕКС-Квадрига</t>
    </r>
  </si>
  <si>
    <t>!!!</t>
  </si>
  <si>
    <t>Дополнительно:</t>
  </si>
  <si>
    <t xml:space="preserve">(холодное водоснабжение и водоотведение) </t>
  </si>
  <si>
    <t>Кабель саморегулирующийся нагревательный 15НТР2-ВТ</t>
  </si>
  <si>
    <t>Комплект для заделки нагр. кабеля ТКТ/М</t>
  </si>
  <si>
    <t>Контроллер TSTAB</t>
  </si>
  <si>
    <t>https://www.polyplastic.ru/</t>
  </si>
  <si>
    <t>Соединительные детали: муфта, втулка, фланец, тройник, отвод и т.д.</t>
  </si>
  <si>
    <t>Комплект для обогрева</t>
  </si>
  <si>
    <t>Сварочный аппарат ТРАССА М с SD картой в транспортировочном контейнере</t>
  </si>
  <si>
    <r>
      <t xml:space="preserve">Цены на трубопроводы </t>
    </r>
    <r>
      <rPr>
        <b/>
        <sz val="12"/>
        <color theme="1"/>
        <rFont val="Times New Roman"/>
        <family val="1"/>
        <charset val="204"/>
      </rPr>
      <t>ИЗОПРОФЛЕКС АРКТИК-У</t>
    </r>
    <r>
      <rPr>
        <sz val="12"/>
        <color theme="1"/>
        <rFont val="Times New Roman"/>
        <family val="1"/>
        <charset val="204"/>
      </rPr>
      <t xml:space="preserve"> и комплектующие</t>
    </r>
  </si>
  <si>
    <t>Фитинг** (гильза и полимерная втулка в комплекте)</t>
  </si>
  <si>
    <t>Муфта* (гильзы и полимерные втулки в комплекте)</t>
  </si>
  <si>
    <t>Тройник* (гильзы и полимерные втулки в комплекте)</t>
  </si>
  <si>
    <t>Трубопровод КАСАФЛЕКС</t>
  </si>
  <si>
    <t>Трубопровод Изопрофлекс-115А/1,6</t>
  </si>
  <si>
    <t>Трубопровод Изопрофлекс-115А</t>
  </si>
  <si>
    <t>Трубопровод Изопрофлекс-А</t>
  </si>
  <si>
    <t>Трубопровод Изопрофлекс-А ПЛЮС</t>
  </si>
  <si>
    <t>Трубопровод Изопрофлекс-75А</t>
  </si>
  <si>
    <t>Трубопровод Изопрофлекс (одна труба в оболочке)</t>
  </si>
  <si>
    <t>Трубопровод Изопрофлекс Тандем (две трубы в оболочке)</t>
  </si>
  <si>
    <t>Трубопровод Изопрофлекс Квадрига (четыре трубы в оболочке)</t>
  </si>
  <si>
    <t>Фитинг обжимной под сварку</t>
  </si>
  <si>
    <t>Пресс-фитинг с ПВ под сварку</t>
  </si>
  <si>
    <t>Муфта обжимная</t>
  </si>
  <si>
    <t>Тройник обжимной</t>
  </si>
  <si>
    <t>Гильза обжимная</t>
  </si>
  <si>
    <t>Пресс-муфта с ПВ</t>
  </si>
  <si>
    <t>Пресс-тройник с ПВ</t>
  </si>
  <si>
    <t>Пресс-муфта</t>
  </si>
  <si>
    <t>Пресс-тройник</t>
  </si>
  <si>
    <t>Гильза надвижная (Р)</t>
  </si>
  <si>
    <t>Комплект для изоляции тройника (Изопрофлекс-115А/1,6)</t>
  </si>
  <si>
    <t xml:space="preserve"> ИЗОПРОФЛЕКС АРКТИК-У</t>
  </si>
  <si>
    <r>
      <t xml:space="preserve">Предохранитель концевой </t>
    </r>
    <r>
      <rPr>
        <b/>
        <sz val="12"/>
        <rFont val="Times New Roman"/>
        <family val="1"/>
        <charset val="204"/>
      </rPr>
      <t>DHEC2800</t>
    </r>
    <r>
      <rPr>
        <sz val="12"/>
        <rFont val="Times New Roman"/>
        <family val="1"/>
        <charset val="204"/>
      </rPr>
      <t xml:space="preserve"> 225/270</t>
    </r>
  </si>
  <si>
    <t>Комплект гидравлического инструмента</t>
  </si>
  <si>
    <t>Пресс-фитинг под сварку 160 (Т) КТЗ Белтрубпласт</t>
  </si>
  <si>
    <t>Пресс-фитинг под сварку 140 (Т) КТЗ Белтрубпласт</t>
  </si>
  <si>
    <t>Пресс-фитинг под сварку 125 (Т) КТЗ Белтрубпласт</t>
  </si>
  <si>
    <t>Пресс-фитинг под сварку 110 (Т) КТЗ Белтрубпласт</t>
  </si>
  <si>
    <t>Пресс-фитинг под сварку  90 (Т) КТЗ Белтрубпласт</t>
  </si>
  <si>
    <t>Пресс-фитинг под сварку  75 (Т) КТЗ Белтрубпласт</t>
  </si>
  <si>
    <t>Пресс-фитинг под сварку  63 (Т) КТЗ Белтрубпласт</t>
  </si>
  <si>
    <t>Пресс-фитинг под сварку  50 (Т) КТЗ Белтрубпласт</t>
  </si>
  <si>
    <t>Пресс-фитинг под сварку  40 (Т) КТЗ Белтрубпласт</t>
  </si>
  <si>
    <t>Гильза надвижная 160 (Т) нерж. КТЗ Белтрубпласт</t>
  </si>
  <si>
    <t>Гильза надвижная 140 (Т) нерж. КТЗ Белтрубпласт</t>
  </si>
  <si>
    <t>Гильза надвижная 125 (Т) нерж. КТЗ Белтрубпласт</t>
  </si>
  <si>
    <t>Гильза надвижная 110 (Т) нерж. КТЗ Белтрубпласт</t>
  </si>
  <si>
    <t>Гильза надвижная  90 (Т) нерж. КТЗ Белтрубпласт</t>
  </si>
  <si>
    <t>Гильза надвижная  75 (Т) нерж. КТЗ Белтрубпласт</t>
  </si>
  <si>
    <t>Гильза надвижная  63 (Т) нерж. КТЗ Белтрубпласт</t>
  </si>
  <si>
    <t>Гильза надвижная  50 (Т) нерж. КТЗ Белтрубпласт</t>
  </si>
  <si>
    <t>Гильза надвижная  40 (Т) нерж. КТЗ Белтрубпласт</t>
  </si>
  <si>
    <t>Пресс-муфта 160 нерж. без гильз КТЗ Белтрубпласт</t>
  </si>
  <si>
    <t>Пресс-муфта 140 нерж. без гильз КТЗ Белтрубпласт</t>
  </si>
  <si>
    <t>Пресс-муфта 125 нерж. без гильз КТЗ Белтрубпласт</t>
  </si>
  <si>
    <t>Пресс-тройник 160 нерж. без гильз КТЗ Белтрубпласт</t>
  </si>
  <si>
    <t>Пресс-тройник 140 нерж. без гильз КТЗ Белтрубпласт</t>
  </si>
  <si>
    <t>Пресс-тройник 125 нерж. без гильз КТЗ Белтрубпласт</t>
  </si>
  <si>
    <t>Пресс-фитинг под сварку (Р)</t>
  </si>
  <si>
    <t>Пресс-фитинг под сварку (Т)</t>
  </si>
  <si>
    <t>Гильза надвижная (Т)</t>
  </si>
  <si>
    <t>Концевая изоляция для Д 55/110 ÷ 109/160</t>
  </si>
  <si>
    <t>Муфта с ПВ* (гильзы и полимерные втулки в комплекте)</t>
  </si>
  <si>
    <t>Тройник с ПВ* (гильзы и полимерные втулки в комплекте)</t>
  </si>
  <si>
    <t>Пресс-тройник*</t>
  </si>
  <si>
    <t>Пресс-муфта*</t>
  </si>
  <si>
    <t>Пресс-фитинг под сварку** (Т)</t>
  </si>
  <si>
    <t>для районов крайнего севера с вечномерзлыми грунтами</t>
  </si>
  <si>
    <t>НИЖЕ НЕ ДОБАВЛЯТЬ</t>
  </si>
  <si>
    <t>Пресс-отвод 90 гр. 160 нерж. без гильз КТЗ Белтрубпласт</t>
  </si>
  <si>
    <t>Пресс-отвод 90 гр. 140 нерж. без гильз КТЗ Белтрубпласт</t>
  </si>
  <si>
    <t>Пресс-отвод 90 гр. 125 нерж. без гильз КТЗ Белтрубпласт</t>
  </si>
  <si>
    <t>Пресс-отвод 90 гр. 110 нерж. без гильз КТЗ Белтрубпласт</t>
  </si>
  <si>
    <t>Пресс-отвод 90 гр.  90 нерж. без гильз КТЗ Белтрубпласт</t>
  </si>
  <si>
    <t>Пресс-отвод 90 гр.  75 нерж. без гильз КТЗ Белтрубпласт</t>
  </si>
  <si>
    <t>Пресс-отвод 90 гр.  63 нерж. без гильз КТЗ Белтрубпласт</t>
  </si>
  <si>
    <t>Пресс-отвод 90 гр.  50 нерж. без гильз КТЗ Белтрубпласт</t>
  </si>
  <si>
    <t>Пресс-отвод 90 гр.  40 (Т) нерж. без гильз КТЗ Белтрубпласт</t>
  </si>
  <si>
    <t>Пресс-отвод 90 гр.  32 нерж. без гильз КТЗ Белтрубпласт</t>
  </si>
  <si>
    <t>Пресс-отвод 90 гр.  25 нерж. без гильз КТЗ Белтрубпласт</t>
  </si>
  <si>
    <t>Комплект для изоляции отвода 160/90</t>
  </si>
  <si>
    <t>Комплект для изоляции отвода 225/160</t>
  </si>
  <si>
    <t>Пресс-фитинг под сварку 160 (Т) нерж. КТЗ Белтрубпласт</t>
  </si>
  <si>
    <t>Пресс-фитинг под сварку 140 (Т) нерж. КТЗ Белтрубпласт</t>
  </si>
  <si>
    <t>Пресс-фитинг под сварку 125 (Т) нерж. КТЗ Белтрубпласт</t>
  </si>
  <si>
    <t>Пресс-фитинг под сварку 110 (Т) нерж. КТЗ Белтрубпласт</t>
  </si>
  <si>
    <t>Пресс-фитинг под сварку  90 (Т) нерж. КТЗ Белтрубпласт</t>
  </si>
  <si>
    <t>Пресс-фитинг под сварку  75 (Т) нерж. КТЗ Белтрубпласт</t>
  </si>
  <si>
    <t>Пресс-фитинг под сварку  63 (Т) нерж. КТЗ Белтрубпласт</t>
  </si>
  <si>
    <t>Пресс-фитинг под сварку  50 (Т) нерж. КТЗ Белтрубпласт</t>
  </si>
  <si>
    <t>Пресс-фитинг под сварку  40 (Т) нерж. КТЗ Белтрубпласт</t>
  </si>
  <si>
    <t>Пресс-фитинг под сварку 110 (Р) нерж. КТЗ Белтрубпласт</t>
  </si>
  <si>
    <t>Пресс-фитинг под сварку  90 (Р) нерж. КТЗ Белтрубпласт</t>
  </si>
  <si>
    <t>Пресс-фитинг под сварку  75 (Р) нерж. КТЗ Белтрубпласт</t>
  </si>
  <si>
    <t>Пресс-фитинг под сварку  63 (Р) нерж. КТЗ Белтрубпласт</t>
  </si>
  <si>
    <t>Пресс-фитинг под сварку  50 (Р) нерж. КТЗ Белтрубпласт</t>
  </si>
  <si>
    <t>Пресс-фитинг под сварку  40 (Р) нерж. КТЗ Белтрубпласт</t>
  </si>
  <si>
    <t>Пресс-фитинг под сварку  32 (Р) нерж. КТЗ Белтрубпласт</t>
  </si>
  <si>
    <t>Пресс-фитинг под сварку  25 (Р) нерж. КТЗ Белтрубпласт</t>
  </si>
  <si>
    <t>Пресс-фитинг с ПВ под сварку 160 (Т) нерж. КТЗ Белтрубпласт</t>
  </si>
  <si>
    <t>Пресс-фитинг с ПВ под сварку 140 (Т) нерж. КТЗ Белтрубпласт</t>
  </si>
  <si>
    <t>Пресс-фитинг с ПВ под сварку 125 (Т) нерж. КТЗ Белтрубпласт</t>
  </si>
  <si>
    <t>Пресс-фитинг с ПВ под сварку 110 (Т) нерж. КТЗ Белтрубпласт</t>
  </si>
  <si>
    <t>Пресс-фитинг с ПВ под сварку  90 (Т) нерж. КТЗ Белтрубпласт</t>
  </si>
  <si>
    <t>Пресс-фитинг с ПВ под сварку  75 (Т) нерж. КТЗ Белтрубпласт</t>
  </si>
  <si>
    <t>Пресс-фитинг с ПВ под сварку  63 (Т) нерж. КТЗ Белтрубпласт</t>
  </si>
  <si>
    <t>Пресс-фитинг с ПВМ под сварку  50 (Т) нерж. КТЗ Белтрубпласт</t>
  </si>
  <si>
    <t>Пресс-фитинг с ПВ под сварку  40 (Т) нерж. КТЗ Белтрубпласт</t>
  </si>
  <si>
    <t>Пресс-отвод 90 гр. с ПВ 160 (Т) нерж. КТЗ Белтрубпласт</t>
  </si>
  <si>
    <t>Пресс-отвод 90 гр. с ПВ 140 (Т) нерж. КТЗ Белтрубпласт</t>
  </si>
  <si>
    <t>Пресс-отвод 90 гр. с ПВ 125 (Т) нерж. КТЗ Белтрубпласт</t>
  </si>
  <si>
    <t>Пресс-отвод 90 гр. с ПВ 110 (Т) нерж. КТЗ Белтрубпласт</t>
  </si>
  <si>
    <t>Пресс-отвод 90 гр. с ПВ  90 (Т) нерж. КТЗ Белтрубпласт</t>
  </si>
  <si>
    <t>Пресс-отвод 90 гр. с ПВ  75 (Т) нерж. КТЗ Белтрубпласт</t>
  </si>
  <si>
    <t>Пресс-отвод 90 гр. с ПВ  63 (Т) нерж. КТЗ Белтрубпласт</t>
  </si>
  <si>
    <t>Пресс-отвод 90 гр. с ПВМ  50 (Т) нерж. КТЗ Белтрубпласт</t>
  </si>
  <si>
    <t>Пресс-отвод 90 гр. с ПВ  40 (Т) нерж. КТЗ Белтрубпласт</t>
  </si>
  <si>
    <t>Пресс-фитинг под сварку (Т) нерж.</t>
  </si>
  <si>
    <t>Пресс-фитинг под сварку (Р) нерж.</t>
  </si>
  <si>
    <t>Пресс-фитинг с ПВ под сварку нерж.</t>
  </si>
  <si>
    <t>Комплект для изоляции отвода</t>
  </si>
  <si>
    <t>Пресс-отвод 90 гр. с ПВ</t>
  </si>
  <si>
    <t>Пресс-отвод 90 гр.  40 нерж. без гильз КТЗ Белтрубпласт</t>
  </si>
  <si>
    <t>Пресс-отвод 90 гр.</t>
  </si>
  <si>
    <t>Труба Изопрофлекс-А  32/75 Плюс Р 1,0 МПа</t>
  </si>
  <si>
    <t>Пресс-фитинг с ПВ под сварку  32 (Т) КТЗ Белтрубпласт</t>
  </si>
  <si>
    <t>Пресс-фитинг с ПВ под сварку  32 (Т) нерж. КТЗ Белтрубпласт</t>
  </si>
  <si>
    <t>Пресс-муфта с ПВ  32 нерж. КТЗ Белтрубпласт</t>
  </si>
  <si>
    <t>Пресс-отвод 90 гр. с ПВ  32 (Т) нерж. КТЗ Белтрубпласт</t>
  </si>
  <si>
    <t>Пресс-тройник с ПВ  32 нерж. КТЗ Белтрубпласт</t>
  </si>
  <si>
    <t>Втулка полимерная  32 КТЗ Белтрубпласт</t>
  </si>
  <si>
    <t>Комплектация соответствующей продукцией производства ООО «Группа ПОЛИПЛАСТИК»</t>
  </si>
  <si>
    <r>
      <t xml:space="preserve">Цены на трубопроводы и комплектующие </t>
    </r>
    <r>
      <rPr>
        <b/>
        <sz val="12"/>
        <rFont val="Times New Roman"/>
        <family val="1"/>
        <charset val="204"/>
      </rPr>
      <t>Группы ПОЛИМЕРТЕПЛО</t>
    </r>
  </si>
  <si>
    <t>от 01.01.2020г.</t>
  </si>
  <si>
    <t xml:space="preserve"> Труба ИЗОПРОФЛЕКС АРКТИК-У  1,0 МПа 110/200 питьевая  </t>
  </si>
  <si>
    <t>Труба ИЗОПРОФЛЕКС АРКТИК-У 1,0 МПа  90/180 питьевая</t>
  </si>
  <si>
    <t>Труба ИЗОПРОФЛЕКС АРКТИК-У 1,0 МПа  75/145 питьевая</t>
  </si>
  <si>
    <t>Труба ИЗОПРОФЛЕКС АРКТИК-У 1,0 МПа  63/125 питьевая</t>
  </si>
  <si>
    <t>Труба ИЗОПРОФЛЕКС АРКТИК-У 1,0 МПа  50/110 питьевая</t>
  </si>
  <si>
    <t>Труба ИЗОПРОФЛЕКС АРКТИК-У 1,0 МПа  40/90 питьевая</t>
  </si>
  <si>
    <t>Труба ИЗОПРОФЛЕКС АРКТИК-У 1,0 МПа  32/90 питьевая</t>
  </si>
  <si>
    <t>Труба ИЗОПРОФЛЕКС АРКТИК-У 1,0 МПа  25/90 питьевая</t>
  </si>
  <si>
    <t>ООО "ТК ФЛЕКС"</t>
  </si>
  <si>
    <t>Тел.: +7 495 646-16-56</t>
  </si>
  <si>
    <t>www.tk-flex.ru</t>
  </si>
  <si>
    <t>info@tk-flex.ru</t>
  </si>
  <si>
    <t>от 01.01.2020 г.</t>
  </si>
  <si>
    <t>Внимание! Возможны дополнительные скидки до 25% и дополнительные условия. Для точного расчета позвоните или отправьте заявку в отдел продаж.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</si>
</sst>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.00_р_._-;\-* #,##0.00_р_._-;_-* &quot;-&quot;??_р_._-;_-@_-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32">
    <xf numFmtId="0" fontId="0" fillId="0" borderId="0" xfId="0"/>
    <xf numFmtId="0" fontId="3" fillId="0" borderId="1" xfId="1" applyNumberFormat="1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3" fillId="3" borderId="0" xfId="0" applyFont="1" applyFill="1"/>
    <xf numFmtId="0" fontId="7" fillId="3" borderId="0" xfId="2" applyFont="1" applyFill="1" applyAlignment="1" applyProtection="1"/>
    <xf numFmtId="0" fontId="4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wrapText="1"/>
    </xf>
    <xf numFmtId="4" fontId="2" fillId="2" borderId="0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2" fillId="5" borderId="2" xfId="1" applyNumberFormat="1" applyFont="1" applyFill="1" applyBorder="1" applyAlignment="1">
      <alignment horizontal="center" vertical="center" wrapText="1"/>
    </xf>
    <xf numFmtId="0" fontId="2" fillId="5" borderId="3" xfId="1" applyNumberFormat="1" applyFont="1" applyFill="1" applyBorder="1" applyAlignment="1">
      <alignment horizontal="center" vertical="center" wrapText="1"/>
    </xf>
    <xf numFmtId="0" fontId="2" fillId="5" borderId="4" xfId="1" applyNumberFormat="1" applyFont="1" applyFill="1" applyBorder="1" applyAlignment="1">
      <alignment horizontal="center" vertical="center" wrapText="1"/>
    </xf>
    <xf numFmtId="0" fontId="7" fillId="3" borderId="0" xfId="2" applyFont="1" applyFill="1" applyAlignment="1" applyProtection="1">
      <alignment horizontal="left" vertical="center"/>
    </xf>
    <xf numFmtId="0" fontId="3" fillId="3" borderId="0" xfId="0" applyFont="1" applyFill="1" applyAlignment="1">
      <alignment horizontal="right"/>
    </xf>
    <xf numFmtId="0" fontId="2" fillId="6" borderId="2" xfId="1" applyNumberFormat="1" applyFont="1" applyFill="1" applyBorder="1" applyAlignment="1">
      <alignment horizontal="center" vertical="center" wrapText="1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4" xfId="1" applyNumberFormat="1" applyFont="1" applyFill="1" applyBorder="1" applyAlignment="1">
      <alignment horizontal="center" vertical="center" wrapText="1"/>
    </xf>
    <xf numFmtId="0" fontId="2" fillId="7" borderId="2" xfId="1" applyNumberFormat="1" applyFont="1" applyFill="1" applyBorder="1" applyAlignment="1">
      <alignment horizontal="center" vertical="center" wrapText="1"/>
    </xf>
    <xf numFmtId="0" fontId="2" fillId="7" borderId="3" xfId="1" applyNumberFormat="1" applyFont="1" applyFill="1" applyBorder="1" applyAlignment="1">
      <alignment horizontal="center" vertical="center" wrapText="1"/>
    </xf>
    <xf numFmtId="0" fontId="2" fillId="7" borderId="4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>
      <alignment wrapText="1"/>
    </xf>
    <xf numFmtId="1" fontId="3" fillId="3" borderId="0" xfId="1" applyNumberFormat="1" applyFont="1" applyFill="1" applyBorder="1" applyAlignment="1">
      <alignment horizontal="center" vertical="center" wrapText="1"/>
    </xf>
    <xf numFmtId="4" fontId="3" fillId="3" borderId="0" xfId="1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/>
    </xf>
    <xf numFmtId="0" fontId="2" fillId="8" borderId="2" xfId="1" applyNumberFormat="1" applyFont="1" applyFill="1" applyBorder="1" applyAlignment="1">
      <alignment horizontal="center" vertical="center" wrapText="1"/>
    </xf>
    <xf numFmtId="0" fontId="2" fillId="8" borderId="3" xfId="1" applyNumberFormat="1" applyFont="1" applyFill="1" applyBorder="1" applyAlignment="1">
      <alignment horizontal="center" vertical="center" wrapText="1"/>
    </xf>
    <xf numFmtId="0" fontId="2" fillId="8" borderId="4" xfId="1" applyNumberFormat="1" applyFont="1" applyFill="1" applyBorder="1" applyAlignment="1">
      <alignment horizontal="center" vertical="center" wrapText="1"/>
    </xf>
    <xf numFmtId="0" fontId="2" fillId="9" borderId="2" xfId="1" applyNumberFormat="1" applyFont="1" applyFill="1" applyBorder="1" applyAlignment="1">
      <alignment horizontal="center" vertical="center" wrapText="1"/>
    </xf>
    <xf numFmtId="0" fontId="2" fillId="9" borderId="3" xfId="1" applyNumberFormat="1" applyFont="1" applyFill="1" applyBorder="1" applyAlignment="1">
      <alignment horizontal="center" vertical="center" wrapText="1"/>
    </xf>
    <xf numFmtId="0" fontId="2" fillId="9" borderId="4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2" fillId="10" borderId="2" xfId="1" applyNumberFormat="1" applyFont="1" applyFill="1" applyBorder="1" applyAlignment="1">
      <alignment horizontal="center" vertical="center" wrapText="1"/>
    </xf>
    <xf numFmtId="0" fontId="2" fillId="10" borderId="3" xfId="1" applyNumberFormat="1" applyFont="1" applyFill="1" applyBorder="1" applyAlignment="1">
      <alignment horizontal="center" vertical="center" wrapText="1"/>
    </xf>
    <xf numFmtId="0" fontId="2" fillId="10" borderId="4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2" fillId="5" borderId="0" xfId="1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2" fillId="4" borderId="0" xfId="1" applyNumberFormat="1" applyFont="1" applyFill="1" applyBorder="1" applyAlignment="1">
      <alignment horizontal="center" vertical="center" wrapText="1"/>
    </xf>
    <xf numFmtId="4" fontId="2" fillId="4" borderId="0" xfId="1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2" fillId="7" borderId="0" xfId="1" applyNumberFormat="1" applyFont="1" applyFill="1" applyBorder="1" applyAlignment="1">
      <alignment horizontal="center" vertical="center" wrapText="1"/>
    </xf>
    <xf numFmtId="4" fontId="2" fillId="7" borderId="0" xfId="1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2" fillId="6" borderId="0" xfId="1" applyNumberFormat="1" applyFont="1" applyFill="1" applyBorder="1" applyAlignment="1">
      <alignment horizontal="center" vertical="center" wrapText="1"/>
    </xf>
    <xf numFmtId="4" fontId="2" fillId="6" borderId="0" xfId="1" applyNumberFormat="1" applyFont="1" applyFill="1" applyBorder="1" applyAlignment="1">
      <alignment horizontal="center" vertical="center" wrapText="1"/>
    </xf>
    <xf numFmtId="4" fontId="2" fillId="5" borderId="0" xfId="1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2" fillId="8" borderId="0" xfId="1" applyNumberFormat="1" applyFont="1" applyFill="1" applyBorder="1" applyAlignment="1">
      <alignment horizontal="center" vertical="center" wrapText="1"/>
    </xf>
    <xf numFmtId="4" fontId="2" fillId="8" borderId="0" xfId="1" applyNumberFormat="1" applyFont="1" applyFill="1" applyBorder="1" applyAlignment="1">
      <alignment horizontal="center" vertical="center" wrapText="1"/>
    </xf>
    <xf numFmtId="0" fontId="2" fillId="10" borderId="0" xfId="1" applyNumberFormat="1" applyFont="1" applyFill="1" applyBorder="1" applyAlignment="1">
      <alignment horizontal="center" vertical="center" wrapText="1"/>
    </xf>
    <xf numFmtId="4" fontId="2" fillId="10" borderId="0" xfId="1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0" fontId="2" fillId="9" borderId="0" xfId="1" applyNumberFormat="1" applyFont="1" applyFill="1" applyBorder="1" applyAlignment="1">
      <alignment horizontal="center" vertical="center" wrapText="1"/>
    </xf>
    <xf numFmtId="4" fontId="2" fillId="9" borderId="0" xfId="1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3" fillId="0" borderId="1" xfId="3" applyNumberFormat="1" applyFont="1" applyBorder="1" applyAlignment="1">
      <alignment wrapText="1"/>
    </xf>
    <xf numFmtId="4" fontId="3" fillId="0" borderId="1" xfId="3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0" fontId="3" fillId="0" borderId="1" xfId="4" applyNumberFormat="1" applyFont="1" applyBorder="1" applyAlignment="1">
      <alignment wrapText="1"/>
    </xf>
    <xf numFmtId="4" fontId="3" fillId="0" borderId="1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wrapText="1"/>
    </xf>
    <xf numFmtId="4" fontId="4" fillId="3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7" fillId="3" borderId="0" xfId="2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/>
    <xf numFmtId="1" fontId="3" fillId="3" borderId="9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9" fontId="0" fillId="0" borderId="0" xfId="6" applyFont="1"/>
    <xf numFmtId="164" fontId="0" fillId="0" borderId="0" xfId="5" applyFont="1"/>
    <xf numFmtId="164" fontId="10" fillId="0" borderId="0" xfId="5" applyFont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3" fillId="0" borderId="0" xfId="0" applyFont="1" applyBorder="1" applyAlignment="1"/>
    <xf numFmtId="165" fontId="3" fillId="0" borderId="0" xfId="5" applyNumberFormat="1" applyFont="1" applyBorder="1"/>
    <xf numFmtId="0" fontId="3" fillId="0" borderId="0" xfId="0" applyFont="1" applyBorder="1"/>
    <xf numFmtId="0" fontId="2" fillId="4" borderId="11" xfId="1" applyNumberFormat="1" applyFont="1" applyFill="1" applyBorder="1" applyAlignment="1">
      <alignment horizontal="center" vertical="center" wrapText="1"/>
    </xf>
    <xf numFmtId="0" fontId="2" fillId="4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 vertical="center"/>
    </xf>
    <xf numFmtId="0" fontId="12" fillId="3" borderId="0" xfId="2" applyFont="1" applyFill="1" applyBorder="1" applyAlignment="1" applyProtection="1">
      <alignment horizontal="center" vertical="center"/>
    </xf>
    <xf numFmtId="2" fontId="3" fillId="0" borderId="0" xfId="0" applyNumberFormat="1" applyFont="1" applyBorder="1"/>
    <xf numFmtId="0" fontId="15" fillId="3" borderId="10" xfId="0" applyFont="1" applyFill="1" applyBorder="1"/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/>
    </xf>
    <xf numFmtId="165" fontId="15" fillId="3" borderId="10" xfId="5" applyNumberFormat="1" applyFont="1" applyFill="1" applyBorder="1" applyAlignment="1">
      <alignment horizontal="right"/>
    </xf>
    <xf numFmtId="165" fontId="14" fillId="0" borderId="0" xfId="5" applyNumberFormat="1" applyFont="1" applyBorder="1"/>
    <xf numFmtId="0" fontId="14" fillId="0" borderId="0" xfId="0" applyFont="1" applyBorder="1"/>
    <xf numFmtId="49" fontId="4" fillId="3" borderId="0" xfId="0" applyNumberFormat="1" applyFont="1" applyFill="1"/>
    <xf numFmtId="0" fontId="3" fillId="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5" fillId="3" borderId="0" xfId="0" applyNumberFormat="1" applyFont="1" applyFill="1"/>
    <xf numFmtId="0" fontId="14" fillId="3" borderId="0" xfId="0" applyFont="1" applyFill="1" applyBorder="1"/>
    <xf numFmtId="0" fontId="0" fillId="0" borderId="0" xfId="0" applyBorder="1"/>
    <xf numFmtId="0" fontId="15" fillId="3" borderId="10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2" fillId="3" borderId="0" xfId="2" applyFont="1" applyFill="1" applyBorder="1" applyAlignment="1" applyProtection="1">
      <alignment horizontal="center" vertical="center"/>
    </xf>
  </cellXfs>
  <cellStyles count="7">
    <cellStyle name="Гиперссылка" xfId="2" builtinId="8"/>
    <cellStyle name="Обычный" xfId="0" builtinId="0"/>
    <cellStyle name="Обычный_Лист1" xfId="4"/>
    <cellStyle name="Обычный_Лист2" xfId="3"/>
    <cellStyle name="Обычный_общая" xfId="1"/>
    <cellStyle name="Процентный" xfId="6" builtinId="5"/>
    <cellStyle name="Финансовый" xfId="5" builtinId="3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</xdr:colOff>
      <xdr:row>0</xdr:row>
      <xdr:rowOff>0</xdr:rowOff>
    </xdr:from>
    <xdr:to>
      <xdr:col>2</xdr:col>
      <xdr:colOff>2312504</xdr:colOff>
      <xdr:row>5</xdr:row>
      <xdr:rowOff>21535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165" y="0"/>
          <a:ext cx="2553114" cy="117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</xdr:colOff>
      <xdr:row>0</xdr:row>
      <xdr:rowOff>0</xdr:rowOff>
    </xdr:from>
    <xdr:to>
      <xdr:col>2</xdr:col>
      <xdr:colOff>2312504</xdr:colOff>
      <xdr:row>5</xdr:row>
      <xdr:rowOff>21535</xdr:rowOff>
    </xdr:to>
    <xdr:pic>
      <xdr:nvPicPr>
        <xdr:cNvPr id="6" name="Рисунок 3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78" y="0"/>
          <a:ext cx="25527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74543</xdr:colOff>
      <xdr:row>0</xdr:row>
      <xdr:rowOff>82826</xdr:rowOff>
    </xdr:from>
    <xdr:to>
      <xdr:col>2</xdr:col>
      <xdr:colOff>2370482</xdr:colOff>
      <xdr:row>5</xdr:row>
      <xdr:rowOff>145774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456" y="82826"/>
          <a:ext cx="25527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33130</xdr:colOff>
      <xdr:row>0</xdr:row>
      <xdr:rowOff>1</xdr:rowOff>
    </xdr:from>
    <xdr:to>
      <xdr:col>2</xdr:col>
      <xdr:colOff>2329069</xdr:colOff>
      <xdr:row>5</xdr:row>
      <xdr:rowOff>57979</xdr:rowOff>
    </xdr:to>
    <xdr:pic>
      <xdr:nvPicPr>
        <xdr:cNvPr id="7" name="Рисунок 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043" y="1"/>
          <a:ext cx="2552700" cy="1176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16565</xdr:colOff>
      <xdr:row>0</xdr:row>
      <xdr:rowOff>0</xdr:rowOff>
    </xdr:from>
    <xdr:to>
      <xdr:col>2</xdr:col>
      <xdr:colOff>2312504</xdr:colOff>
      <xdr:row>5</xdr:row>
      <xdr:rowOff>21535</xdr:rowOff>
    </xdr:to>
    <xdr:pic>
      <xdr:nvPicPr>
        <xdr:cNvPr id="8" name="Рисунок 3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165" y="0"/>
          <a:ext cx="2553114" cy="117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99391</xdr:colOff>
      <xdr:row>0</xdr:row>
      <xdr:rowOff>107674</xdr:rowOff>
    </xdr:from>
    <xdr:to>
      <xdr:col>2</xdr:col>
      <xdr:colOff>2362200</xdr:colOff>
      <xdr:row>6</xdr:row>
      <xdr:rowOff>96078</xdr:rowOff>
    </xdr:to>
    <xdr:pic>
      <xdr:nvPicPr>
        <xdr:cNvPr id="8" name="Рисунок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304" y="107674"/>
          <a:ext cx="25527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74543</xdr:colOff>
      <xdr:row>0</xdr:row>
      <xdr:rowOff>82826</xdr:rowOff>
    </xdr:from>
    <xdr:to>
      <xdr:col>2</xdr:col>
      <xdr:colOff>2370482</xdr:colOff>
      <xdr:row>5</xdr:row>
      <xdr:rowOff>145774</xdr:rowOff>
    </xdr:to>
    <xdr:pic>
      <xdr:nvPicPr>
        <xdr:cNvPr id="9" name="Рисунок 3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143" y="82826"/>
          <a:ext cx="2553114" cy="1215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33130</xdr:colOff>
      <xdr:row>0</xdr:row>
      <xdr:rowOff>1</xdr:rowOff>
    </xdr:from>
    <xdr:to>
      <xdr:col>2</xdr:col>
      <xdr:colOff>2329069</xdr:colOff>
      <xdr:row>5</xdr:row>
      <xdr:rowOff>57979</xdr:rowOff>
    </xdr:to>
    <xdr:pic>
      <xdr:nvPicPr>
        <xdr:cNvPr id="10" name="Рисунок 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730" y="1"/>
          <a:ext cx="2553114" cy="121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16565</xdr:colOff>
      <xdr:row>0</xdr:row>
      <xdr:rowOff>0</xdr:rowOff>
    </xdr:from>
    <xdr:to>
      <xdr:col>2</xdr:col>
      <xdr:colOff>2312504</xdr:colOff>
      <xdr:row>5</xdr:row>
      <xdr:rowOff>21535</xdr:rowOff>
    </xdr:to>
    <xdr:pic>
      <xdr:nvPicPr>
        <xdr:cNvPr id="11" name="Рисунок 3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165" y="0"/>
          <a:ext cx="2553114" cy="117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0</xdr:row>
      <xdr:rowOff>41413</xdr:rowOff>
    </xdr:from>
    <xdr:to>
      <xdr:col>2</xdr:col>
      <xdr:colOff>2395330</xdr:colOff>
      <xdr:row>6</xdr:row>
      <xdr:rowOff>29817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74" y="41413"/>
          <a:ext cx="258583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74543</xdr:colOff>
      <xdr:row>0</xdr:row>
      <xdr:rowOff>82826</xdr:rowOff>
    </xdr:from>
    <xdr:to>
      <xdr:col>2</xdr:col>
      <xdr:colOff>2370482</xdr:colOff>
      <xdr:row>5</xdr:row>
      <xdr:rowOff>145774</xdr:rowOff>
    </xdr:to>
    <xdr:pic>
      <xdr:nvPicPr>
        <xdr:cNvPr id="6" name="Рисунок 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143" y="82826"/>
          <a:ext cx="2581689" cy="1215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33130</xdr:colOff>
      <xdr:row>0</xdr:row>
      <xdr:rowOff>1</xdr:rowOff>
    </xdr:from>
    <xdr:to>
      <xdr:col>2</xdr:col>
      <xdr:colOff>2329069</xdr:colOff>
      <xdr:row>5</xdr:row>
      <xdr:rowOff>57979</xdr:rowOff>
    </xdr:to>
    <xdr:pic>
      <xdr:nvPicPr>
        <xdr:cNvPr id="7" name="Рисунок 3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730" y="1"/>
          <a:ext cx="2581689" cy="121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16565</xdr:colOff>
      <xdr:row>0</xdr:row>
      <xdr:rowOff>0</xdr:rowOff>
    </xdr:from>
    <xdr:to>
      <xdr:col>2</xdr:col>
      <xdr:colOff>2312504</xdr:colOff>
      <xdr:row>5</xdr:row>
      <xdr:rowOff>21535</xdr:rowOff>
    </xdr:to>
    <xdr:pic>
      <xdr:nvPicPr>
        <xdr:cNvPr id="8" name="Рисунок 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165" y="0"/>
          <a:ext cx="2581689" cy="117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74543</xdr:colOff>
      <xdr:row>0</xdr:row>
      <xdr:rowOff>82826</xdr:rowOff>
    </xdr:from>
    <xdr:to>
      <xdr:col>2</xdr:col>
      <xdr:colOff>2370482</xdr:colOff>
      <xdr:row>5</xdr:row>
      <xdr:rowOff>145774</xdr:rowOff>
    </xdr:to>
    <xdr:pic>
      <xdr:nvPicPr>
        <xdr:cNvPr id="7" name="Рисунок 3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143" y="82826"/>
          <a:ext cx="2581689" cy="1215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33130</xdr:colOff>
      <xdr:row>0</xdr:row>
      <xdr:rowOff>1</xdr:rowOff>
    </xdr:from>
    <xdr:to>
      <xdr:col>2</xdr:col>
      <xdr:colOff>2329069</xdr:colOff>
      <xdr:row>5</xdr:row>
      <xdr:rowOff>57979</xdr:rowOff>
    </xdr:to>
    <xdr:pic>
      <xdr:nvPicPr>
        <xdr:cNvPr id="8" name="Рисунок 3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730" y="1"/>
          <a:ext cx="2581689" cy="121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16565</xdr:colOff>
      <xdr:row>0</xdr:row>
      <xdr:rowOff>0</xdr:rowOff>
    </xdr:from>
    <xdr:to>
      <xdr:col>2</xdr:col>
      <xdr:colOff>2312504</xdr:colOff>
      <xdr:row>5</xdr:row>
      <xdr:rowOff>21535</xdr:rowOff>
    </xdr:to>
    <xdr:pic>
      <xdr:nvPicPr>
        <xdr:cNvPr id="9" name="Рисунок 3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165" y="0"/>
          <a:ext cx="2581689" cy="117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74543</xdr:colOff>
      <xdr:row>0</xdr:row>
      <xdr:rowOff>82826</xdr:rowOff>
    </xdr:from>
    <xdr:to>
      <xdr:col>2</xdr:col>
      <xdr:colOff>2370482</xdr:colOff>
      <xdr:row>6</xdr:row>
      <xdr:rowOff>128456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143" y="82826"/>
          <a:ext cx="2591214" cy="1215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33130</xdr:colOff>
      <xdr:row>0</xdr:row>
      <xdr:rowOff>1</xdr:rowOff>
    </xdr:from>
    <xdr:to>
      <xdr:col>2</xdr:col>
      <xdr:colOff>2329069</xdr:colOff>
      <xdr:row>6</xdr:row>
      <xdr:rowOff>40661</xdr:rowOff>
    </xdr:to>
    <xdr:pic>
      <xdr:nvPicPr>
        <xdr:cNvPr id="6" name="Рисунок 3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730" y="1"/>
          <a:ext cx="2591214" cy="121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16565</xdr:colOff>
      <xdr:row>0</xdr:row>
      <xdr:rowOff>0</xdr:rowOff>
    </xdr:from>
    <xdr:to>
      <xdr:col>2</xdr:col>
      <xdr:colOff>2312504</xdr:colOff>
      <xdr:row>6</xdr:row>
      <xdr:rowOff>4217</xdr:rowOff>
    </xdr:to>
    <xdr:pic>
      <xdr:nvPicPr>
        <xdr:cNvPr id="7" name="Рисунок 3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165" y="0"/>
          <a:ext cx="2591214" cy="117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33130</xdr:rowOff>
    </xdr:from>
    <xdr:to>
      <xdr:col>4</xdr:col>
      <xdr:colOff>921673</xdr:colOff>
      <xdr:row>4</xdr:row>
      <xdr:rowOff>177800</xdr:rowOff>
    </xdr:to>
    <xdr:pic>
      <xdr:nvPicPr>
        <xdr:cNvPr id="3" name="Рисунок 2" descr="C:\Users\dmitriy.kobzev\Desktop\логотипы\для бланка ГПТ.wmf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33130"/>
          <a:ext cx="6530242" cy="944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k-flex.ru/" TargetMode="External"/><Relationship Id="rId1" Type="http://schemas.openxmlformats.org/officeDocument/2006/relationships/hyperlink" Target="mailto:info@tk-flex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k-flex.ru/" TargetMode="External"/><Relationship Id="rId1" Type="http://schemas.openxmlformats.org/officeDocument/2006/relationships/hyperlink" Target="mailto:info@tk-flex.ru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k-flex.ru/" TargetMode="External"/><Relationship Id="rId1" Type="http://schemas.openxmlformats.org/officeDocument/2006/relationships/hyperlink" Target="mailto:info@tk-flex.ru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k-flex.ru/" TargetMode="External"/><Relationship Id="rId1" Type="http://schemas.openxmlformats.org/officeDocument/2006/relationships/hyperlink" Target="mailto:info@tk-flex.ru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tk-flex.ru/" TargetMode="External"/><Relationship Id="rId1" Type="http://schemas.openxmlformats.org/officeDocument/2006/relationships/hyperlink" Target="mailto:info@tk-flex.ru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tk-flex.ru/" TargetMode="External"/><Relationship Id="rId1" Type="http://schemas.openxmlformats.org/officeDocument/2006/relationships/hyperlink" Target="mailto:info@tk-flex.ru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k-flex.ru/" TargetMode="External"/><Relationship Id="rId2" Type="http://schemas.openxmlformats.org/officeDocument/2006/relationships/hyperlink" Target="mailto:info@tk-flex.ru" TargetMode="External"/><Relationship Id="rId1" Type="http://schemas.openxmlformats.org/officeDocument/2006/relationships/hyperlink" Target="https://www.polyplastic.ru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@polymerteplo.ru" TargetMode="External"/><Relationship Id="rId1" Type="http://schemas.openxmlformats.org/officeDocument/2006/relationships/hyperlink" Target="http://www.polymerteplo.ru/products/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G63"/>
  <sheetViews>
    <sheetView view="pageBreakPreview" zoomScale="115" zoomScaleNormal="100" zoomScaleSheetLayoutView="115" workbookViewId="0">
      <selection activeCell="C7" sqref="C7"/>
    </sheetView>
  </sheetViews>
  <sheetFormatPr defaultRowHeight="15.75"/>
  <cols>
    <col min="2" max="2" width="3.85546875" style="3" bestFit="1" customWidth="1"/>
    <col min="3" max="3" width="70" style="2" bestFit="1" customWidth="1"/>
    <col min="4" max="4" width="9.140625" style="3"/>
    <col min="5" max="6" width="16" style="3" customWidth="1"/>
  </cols>
  <sheetData>
    <row r="1" spans="1:7">
      <c r="B1" s="18"/>
      <c r="C1" s="19"/>
      <c r="D1" s="18"/>
      <c r="E1" s="18"/>
      <c r="F1" s="18"/>
    </row>
    <row r="2" spans="1:7" ht="18.75">
      <c r="B2" s="18"/>
      <c r="C2" s="130" t="s">
        <v>445</v>
      </c>
      <c r="D2" s="130"/>
      <c r="E2" s="130"/>
      <c r="F2" s="130"/>
    </row>
    <row r="3" spans="1:7" ht="18.75">
      <c r="B3" s="18"/>
      <c r="C3" s="130" t="s">
        <v>446</v>
      </c>
      <c r="D3" s="130"/>
      <c r="E3" s="130"/>
      <c r="F3" s="130"/>
    </row>
    <row r="4" spans="1:7" ht="18.75">
      <c r="B4" s="18"/>
      <c r="C4" s="131" t="s">
        <v>447</v>
      </c>
      <c r="D4" s="131"/>
      <c r="E4" s="131"/>
      <c r="F4" s="131"/>
    </row>
    <row r="5" spans="1:7" ht="18.75">
      <c r="B5" s="18"/>
      <c r="C5" s="131" t="s">
        <v>448</v>
      </c>
      <c r="D5" s="131"/>
      <c r="E5" s="131"/>
      <c r="F5" s="131"/>
    </row>
    <row r="6" spans="1:7">
      <c r="B6" s="18"/>
      <c r="C6" s="19"/>
      <c r="D6" s="18"/>
      <c r="E6" s="18"/>
      <c r="F6" s="18"/>
    </row>
    <row r="7" spans="1:7" s="122" customFormat="1" ht="30" customHeight="1" thickBot="1">
      <c r="A7" s="127"/>
      <c r="C7" s="129" t="s">
        <v>450</v>
      </c>
      <c r="D7" s="119"/>
      <c r="E7" s="120"/>
      <c r="F7" s="120"/>
      <c r="G7" s="121"/>
    </row>
    <row r="8" spans="1:7">
      <c r="B8" s="18"/>
      <c r="C8" s="19" t="s">
        <v>53</v>
      </c>
      <c r="D8" s="18"/>
      <c r="E8" s="18"/>
      <c r="F8" s="18"/>
    </row>
    <row r="9" spans="1:7">
      <c r="B9" s="18"/>
      <c r="C9" s="123" t="s">
        <v>449</v>
      </c>
      <c r="D9" s="18"/>
      <c r="E9" s="18"/>
      <c r="F9" s="18"/>
    </row>
    <row r="10" spans="1:7">
      <c r="B10" s="18"/>
      <c r="C10" s="19" t="s">
        <v>50</v>
      </c>
      <c r="D10" s="18"/>
      <c r="E10" s="18"/>
      <c r="F10" s="18"/>
    </row>
    <row r="11" spans="1:7">
      <c r="B11" s="18"/>
      <c r="C11" s="27"/>
      <c r="E11" s="18"/>
      <c r="F11" s="18"/>
    </row>
    <row r="12" spans="1:7" ht="16.5" thickBot="1">
      <c r="B12" s="18"/>
      <c r="C12" s="32"/>
      <c r="D12" s="31"/>
      <c r="E12" s="18"/>
      <c r="F12" s="18"/>
    </row>
    <row r="13" spans="1:7" s="8" customFormat="1" ht="32.25" thickBot="1">
      <c r="B13" s="28" t="s">
        <v>0</v>
      </c>
      <c r="C13" s="29" t="s">
        <v>1</v>
      </c>
      <c r="D13" s="29" t="s">
        <v>52</v>
      </c>
      <c r="E13" s="29" t="s">
        <v>39</v>
      </c>
      <c r="F13" s="30" t="s">
        <v>40</v>
      </c>
    </row>
    <row r="14" spans="1:7">
      <c r="B14" s="13"/>
      <c r="C14" s="11" t="s">
        <v>41</v>
      </c>
      <c r="D14" s="11"/>
      <c r="E14" s="11"/>
      <c r="F14" s="11"/>
    </row>
    <row r="15" spans="1:7">
      <c r="B15" s="5">
        <v>1</v>
      </c>
      <c r="C15" s="1" t="s">
        <v>2</v>
      </c>
      <c r="D15" s="4" t="s">
        <v>105</v>
      </c>
      <c r="E15" s="6">
        <f>SUMIF(СВОД!$C$13:$C$395,КАСАФЛЕКС!C15,СВОД!$E$13:$E$395)</f>
        <v>17970</v>
      </c>
      <c r="F15" s="15">
        <f>E15*1.2</f>
        <v>21564</v>
      </c>
    </row>
    <row r="16" spans="1:7">
      <c r="B16" s="5">
        <v>2</v>
      </c>
      <c r="C16" s="1" t="s">
        <v>3</v>
      </c>
      <c r="D16" s="4" t="s">
        <v>105</v>
      </c>
      <c r="E16" s="6">
        <f>SUMIF(СВОД!$C$13:$C$395,КАСАФЛЕКС!C16,СВОД!$E$13:$E$395)</f>
        <v>15278</v>
      </c>
      <c r="F16" s="15">
        <f t="shared" ref="F16:F43" si="0">E16*1.2</f>
        <v>18333.599999999999</v>
      </c>
    </row>
    <row r="17" spans="2:6">
      <c r="B17" s="5">
        <v>3</v>
      </c>
      <c r="C17" s="1" t="s">
        <v>4</v>
      </c>
      <c r="D17" s="4" t="s">
        <v>105</v>
      </c>
      <c r="E17" s="6">
        <f>SUMIF(СВОД!$C$13:$C$395,КАСАФЛЕКС!C17,СВОД!$E$13:$E$395)</f>
        <v>10906</v>
      </c>
      <c r="F17" s="15">
        <f t="shared" si="0"/>
        <v>13087.199999999999</v>
      </c>
    </row>
    <row r="18" spans="2:6">
      <c r="B18" s="5">
        <v>4</v>
      </c>
      <c r="C18" s="1" t="s">
        <v>5</v>
      </c>
      <c r="D18" s="4" t="s">
        <v>105</v>
      </c>
      <c r="E18" s="6">
        <f>SUMIF(СВОД!$C$13:$C$395,КАСАФЛЕКС!C18,СВОД!$E$13:$E$395)</f>
        <v>9287</v>
      </c>
      <c r="F18" s="15">
        <f t="shared" si="0"/>
        <v>11144.4</v>
      </c>
    </row>
    <row r="19" spans="2:6">
      <c r="B19" s="5">
        <v>5</v>
      </c>
      <c r="C19" s="1" t="s">
        <v>6</v>
      </c>
      <c r="D19" s="4" t="s">
        <v>105</v>
      </c>
      <c r="E19" s="6">
        <f>SUMIF(СВОД!$C$13:$C$395,КАСАФЛЕКС!C19,СВОД!$E$13:$E$395)</f>
        <v>5789</v>
      </c>
      <c r="F19" s="15">
        <f t="shared" si="0"/>
        <v>6946.8</v>
      </c>
    </row>
    <row r="20" spans="2:6">
      <c r="B20" s="5">
        <v>6</v>
      </c>
      <c r="C20" s="1" t="s">
        <v>7</v>
      </c>
      <c r="D20" s="4" t="s">
        <v>105</v>
      </c>
      <c r="E20" s="6">
        <f>SUMIF(СВОД!$C$13:$C$395,КАСАФЛЕКС!C20,СВОД!$E$13:$E$395)</f>
        <v>4015</v>
      </c>
      <c r="F20" s="15">
        <f t="shared" si="0"/>
        <v>4818</v>
      </c>
    </row>
    <row r="21" spans="2:6">
      <c r="B21" s="9"/>
      <c r="C21" s="10" t="s">
        <v>42</v>
      </c>
      <c r="D21" s="9"/>
      <c r="E21" s="16"/>
      <c r="F21" s="16"/>
    </row>
    <row r="22" spans="2:6">
      <c r="B22" s="7">
        <v>7</v>
      </c>
      <c r="C22" s="1" t="s">
        <v>15</v>
      </c>
      <c r="D22" s="4" t="s">
        <v>106</v>
      </c>
      <c r="E22" s="6">
        <f>SUMIF(СВОД!$C$13:$C$395,КАСАФЛЕКС!C22,СВОД!$E$13:$E$395)</f>
        <v>51594</v>
      </c>
      <c r="F22" s="15">
        <f t="shared" si="0"/>
        <v>61912.799999999996</v>
      </c>
    </row>
    <row r="23" spans="2:6">
      <c r="B23" s="7">
        <v>8</v>
      </c>
      <c r="C23" s="1" t="s">
        <v>16</v>
      </c>
      <c r="D23" s="4" t="s">
        <v>106</v>
      </c>
      <c r="E23" s="6">
        <f>SUMIF(СВОД!$C$13:$C$395,КАСАФЛЕКС!C23,СВОД!$E$13:$E$395)</f>
        <v>35141</v>
      </c>
      <c r="F23" s="15">
        <f t="shared" si="0"/>
        <v>42169.2</v>
      </c>
    </row>
    <row r="24" spans="2:6">
      <c r="B24" s="7">
        <v>9</v>
      </c>
      <c r="C24" s="1" t="s">
        <v>17</v>
      </c>
      <c r="D24" s="4" t="s">
        <v>106</v>
      </c>
      <c r="E24" s="6">
        <f>SUMIF(СВОД!$C$13:$C$395,КАСАФЛЕКС!C24,СВОД!$E$13:$E$395)</f>
        <v>22703</v>
      </c>
      <c r="F24" s="15">
        <f t="shared" si="0"/>
        <v>27243.599999999999</v>
      </c>
    </row>
    <row r="25" spans="2:6">
      <c r="B25" s="7">
        <v>10</v>
      </c>
      <c r="C25" s="1" t="s">
        <v>18</v>
      </c>
      <c r="D25" s="4" t="s">
        <v>106</v>
      </c>
      <c r="E25" s="6">
        <f>SUMIF(СВОД!$C$13:$C$395,КАСАФЛЕКС!C25,СВОД!$E$13:$E$395)</f>
        <v>17144</v>
      </c>
      <c r="F25" s="15">
        <f t="shared" si="0"/>
        <v>20572.8</v>
      </c>
    </row>
    <row r="26" spans="2:6">
      <c r="B26" s="7">
        <v>11</v>
      </c>
      <c r="C26" s="1" t="s">
        <v>19</v>
      </c>
      <c r="D26" s="4" t="s">
        <v>106</v>
      </c>
      <c r="E26" s="6">
        <f>SUMIF(СВОД!$C$13:$C$395,КАСАФЛЕКС!C26,СВОД!$E$13:$E$395)</f>
        <v>10933</v>
      </c>
      <c r="F26" s="15">
        <f t="shared" si="0"/>
        <v>13119.6</v>
      </c>
    </row>
    <row r="27" spans="2:6">
      <c r="B27" s="7">
        <v>12</v>
      </c>
      <c r="C27" s="1" t="s">
        <v>20</v>
      </c>
      <c r="D27" s="4" t="s">
        <v>106</v>
      </c>
      <c r="E27" s="6">
        <f>SUMIF(СВОД!$C$13:$C$395,КАСАФЛЕКС!C27,СВОД!$E$13:$E$395)</f>
        <v>9810</v>
      </c>
      <c r="F27" s="15">
        <f t="shared" si="0"/>
        <v>11772</v>
      </c>
    </row>
    <row r="28" spans="2:6">
      <c r="B28" s="9"/>
      <c r="C28" s="10" t="s">
        <v>104</v>
      </c>
      <c r="D28" s="9"/>
      <c r="E28" s="16"/>
      <c r="F28" s="16"/>
    </row>
    <row r="29" spans="2:6">
      <c r="B29" s="7">
        <v>13</v>
      </c>
      <c r="C29" s="1" t="s">
        <v>14</v>
      </c>
      <c r="D29" s="4" t="s">
        <v>106</v>
      </c>
      <c r="E29" s="6">
        <f>SUMIF(СВОД!$C$13:$C$395,КАСАФЛЕКС!C29,СВОД!$E$13:$E$395)</f>
        <v>3139</v>
      </c>
      <c r="F29" s="15">
        <f t="shared" si="0"/>
        <v>3766.7999999999997</v>
      </c>
    </row>
    <row r="30" spans="2:6">
      <c r="B30" s="9"/>
      <c r="C30" s="11" t="s">
        <v>44</v>
      </c>
      <c r="D30" s="12"/>
      <c r="E30" s="14"/>
      <c r="F30" s="17"/>
    </row>
    <row r="31" spans="2:6">
      <c r="B31" s="7">
        <v>14</v>
      </c>
      <c r="C31" s="1" t="s">
        <v>25</v>
      </c>
      <c r="D31" s="4" t="s">
        <v>106</v>
      </c>
      <c r="E31" s="6">
        <f>SUMIF(СВОД!$C$13:$C$395,КАСАФЛЕКС!C31,СВОД!$E$13:$E$395)</f>
        <v>897</v>
      </c>
      <c r="F31" s="15">
        <f t="shared" si="0"/>
        <v>1076.3999999999999</v>
      </c>
    </row>
    <row r="32" spans="2:6">
      <c r="B32" s="7">
        <v>15</v>
      </c>
      <c r="C32" s="1" t="s">
        <v>26</v>
      </c>
      <c r="D32" s="4" t="s">
        <v>106</v>
      </c>
      <c r="E32" s="6">
        <f>SUMIF(СВОД!$C$13:$C$395,КАСАФЛЕКС!C32,СВОД!$E$13:$E$395)</f>
        <v>826</v>
      </c>
      <c r="F32" s="15">
        <f t="shared" si="0"/>
        <v>991.19999999999993</v>
      </c>
    </row>
    <row r="33" spans="2:6">
      <c r="B33" s="7">
        <v>16</v>
      </c>
      <c r="C33" s="1" t="s">
        <v>27</v>
      </c>
      <c r="D33" s="4" t="s">
        <v>106</v>
      </c>
      <c r="E33" s="6">
        <f>SUMIF(СВОД!$C$13:$C$395,КАСАФЛЕКС!C33,СВОД!$E$13:$E$395)</f>
        <v>780</v>
      </c>
      <c r="F33" s="15">
        <f t="shared" si="0"/>
        <v>936</v>
      </c>
    </row>
    <row r="34" spans="2:6">
      <c r="B34" s="7">
        <v>17</v>
      </c>
      <c r="C34" s="1" t="s">
        <v>28</v>
      </c>
      <c r="D34" s="4" t="s">
        <v>106</v>
      </c>
      <c r="E34" s="6">
        <f>SUMIF(СВОД!$C$13:$C$395,КАСАФЛЕКС!C34,СВОД!$E$13:$E$395)</f>
        <v>689</v>
      </c>
      <c r="F34" s="15">
        <f t="shared" si="0"/>
        <v>826.8</v>
      </c>
    </row>
    <row r="35" spans="2:6">
      <c r="B35" s="7">
        <v>18</v>
      </c>
      <c r="C35" s="1" t="s">
        <v>29</v>
      </c>
      <c r="D35" s="4" t="s">
        <v>106</v>
      </c>
      <c r="E35" s="6">
        <f>SUMIF(СВОД!$C$13:$C$395,КАСАФЛЕКС!C35,СВОД!$E$13:$E$395)</f>
        <v>576</v>
      </c>
      <c r="F35" s="15">
        <f t="shared" si="0"/>
        <v>691.19999999999993</v>
      </c>
    </row>
    <row r="36" spans="2:6">
      <c r="B36" s="7">
        <v>19</v>
      </c>
      <c r="C36" s="1" t="s">
        <v>30</v>
      </c>
      <c r="D36" s="4" t="s">
        <v>106</v>
      </c>
      <c r="E36" s="6">
        <f>SUMIF(СВОД!$C$13:$C$395,КАСАФЛЕКС!C36,СВОД!$E$13:$E$395)</f>
        <v>576</v>
      </c>
      <c r="F36" s="15">
        <f t="shared" si="0"/>
        <v>691.19999999999993</v>
      </c>
    </row>
    <row r="37" spans="2:6">
      <c r="B37" s="9"/>
      <c r="C37" s="10" t="s">
        <v>45</v>
      </c>
      <c r="D37" s="9"/>
      <c r="E37" s="16"/>
      <c r="F37" s="16"/>
    </row>
    <row r="38" spans="2:6">
      <c r="B38" s="7">
        <v>20</v>
      </c>
      <c r="C38" s="1" t="s">
        <v>35</v>
      </c>
      <c r="D38" s="4" t="s">
        <v>106</v>
      </c>
      <c r="E38" s="6">
        <f>SUMIF(СВОД!$C$13:$C$395,КАСАФЛЕКС!C38,СВОД!$E$13:$E$395)</f>
        <v>31853</v>
      </c>
      <c r="F38" s="15">
        <f t="shared" si="0"/>
        <v>38223.599999999999</v>
      </c>
    </row>
    <row r="39" spans="2:6">
      <c r="B39" s="7">
        <v>21</v>
      </c>
      <c r="C39" s="1" t="s">
        <v>36</v>
      </c>
      <c r="D39" s="4" t="s">
        <v>106</v>
      </c>
      <c r="E39" s="6">
        <f>SUMIF(СВОД!$C$13:$C$395,КАСАФЛЕКС!C39,СВОД!$E$13:$E$395)</f>
        <v>6974</v>
      </c>
      <c r="F39" s="15">
        <f t="shared" si="0"/>
        <v>8368.7999999999993</v>
      </c>
    </row>
    <row r="40" spans="2:6">
      <c r="B40" s="7">
        <v>22</v>
      </c>
      <c r="C40" s="1" t="s">
        <v>37</v>
      </c>
      <c r="D40" s="4" t="s">
        <v>106</v>
      </c>
      <c r="E40" s="6">
        <f>SUMIF(СВОД!$C$13:$C$395,КАСАФЛЕКС!C40,СВОД!$E$13:$E$395)</f>
        <v>6671</v>
      </c>
      <c r="F40" s="15">
        <f t="shared" si="0"/>
        <v>8005.2</v>
      </c>
    </row>
    <row r="41" spans="2:6">
      <c r="B41" s="7">
        <v>23</v>
      </c>
      <c r="C41" s="1" t="s">
        <v>38</v>
      </c>
      <c r="D41" s="4" t="s">
        <v>106</v>
      </c>
      <c r="E41" s="6">
        <f>SUMIF(СВОД!$C$13:$C$395,КАСАФЛЕКС!C41,СВОД!$E$13:$E$395)</f>
        <v>6066</v>
      </c>
      <c r="F41" s="15">
        <f t="shared" si="0"/>
        <v>7279.2</v>
      </c>
    </row>
    <row r="42" spans="2:6">
      <c r="B42" s="9"/>
      <c r="C42" s="10" t="s">
        <v>51</v>
      </c>
      <c r="D42" s="9"/>
      <c r="E42" s="16"/>
      <c r="F42" s="16"/>
    </row>
    <row r="43" spans="2:6">
      <c r="B43" s="7">
        <v>24</v>
      </c>
      <c r="C43" s="1" t="s">
        <v>31</v>
      </c>
      <c r="D43" s="4" t="s">
        <v>106</v>
      </c>
      <c r="E43" s="6">
        <f>SUMIF(СВОД!$C$13:$C$395,КАСАФЛЕКС!C43,СВОД!$E$13:$E$395)</f>
        <v>36633</v>
      </c>
      <c r="F43" s="15">
        <f t="shared" si="0"/>
        <v>43959.6</v>
      </c>
    </row>
    <row r="44" spans="2:6">
      <c r="B44" s="7">
        <v>25</v>
      </c>
      <c r="C44" s="23" t="s">
        <v>33</v>
      </c>
      <c r="D44" s="4" t="s">
        <v>106</v>
      </c>
      <c r="E44" s="6">
        <f>SUMIF(СВОД!$C$13:$C$395,КАСАФЛЕКС!C44,СВОД!$E$13:$E$395)</f>
        <v>23452</v>
      </c>
      <c r="F44" s="15">
        <f>E44*1.2</f>
        <v>28142.399999999998</v>
      </c>
    </row>
    <row r="45" spans="2:6">
      <c r="B45" s="7">
        <v>26</v>
      </c>
      <c r="C45" s="1" t="s">
        <v>32</v>
      </c>
      <c r="D45" s="4" t="s">
        <v>106</v>
      </c>
      <c r="E45" s="6">
        <f>SUMIF(СВОД!$C$13:$C$395,КАСАФЛЕКС!C45,СВОД!$E$13:$E$395)</f>
        <v>31096</v>
      </c>
      <c r="F45" s="15">
        <f>E45*1.2</f>
        <v>37315.199999999997</v>
      </c>
    </row>
    <row r="46" spans="2:6">
      <c r="B46" s="7">
        <v>27</v>
      </c>
      <c r="C46" s="1" t="s">
        <v>34</v>
      </c>
      <c r="D46" s="4" t="s">
        <v>106</v>
      </c>
      <c r="E46" s="6">
        <f>SUMIF(СВОД!$C$13:$C$395,КАСАФЛЕКС!C46,СВОД!$E$13:$E$395)</f>
        <v>22704</v>
      </c>
      <c r="F46" s="15">
        <f>E46*1.2</f>
        <v>27244.799999999999</v>
      </c>
    </row>
    <row r="47" spans="2:6">
      <c r="B47" s="9"/>
      <c r="C47" s="10" t="s">
        <v>46</v>
      </c>
      <c r="D47" s="9"/>
      <c r="E47" s="16"/>
      <c r="F47" s="16"/>
    </row>
    <row r="48" spans="2:6">
      <c r="B48" s="7">
        <v>28</v>
      </c>
      <c r="C48" s="1" t="s">
        <v>22</v>
      </c>
      <c r="D48" s="4" t="s">
        <v>106</v>
      </c>
      <c r="E48" s="6">
        <f>SUMIF(СВОД!$C$13:$C$395,КАСАФЛЕКС!C48,СВОД!$E$13:$E$395)</f>
        <v>3860</v>
      </c>
      <c r="F48" s="15">
        <f t="shared" ref="F48" si="1">E48*1.2</f>
        <v>4632</v>
      </c>
    </row>
    <row r="49" spans="2:6">
      <c r="B49" s="7">
        <v>29</v>
      </c>
      <c r="C49" s="1" t="s">
        <v>24</v>
      </c>
      <c r="D49" s="4" t="s">
        <v>106</v>
      </c>
      <c r="E49" s="6">
        <f>SUMIF(СВОД!$C$13:$C$395,КАСАФЛЕКС!C49,СВОД!$E$13:$E$395)</f>
        <v>1470</v>
      </c>
      <c r="F49" s="15">
        <f>E49*1.2</f>
        <v>1764</v>
      </c>
    </row>
    <row r="50" spans="2:6">
      <c r="B50" s="7">
        <v>30</v>
      </c>
      <c r="C50" s="1" t="s">
        <v>23</v>
      </c>
      <c r="D50" s="4" t="s">
        <v>106</v>
      </c>
      <c r="E50" s="6">
        <f>SUMIF(СВОД!$C$13:$C$395,КАСАФЛЕКС!C50,СВОД!$E$13:$E$395)</f>
        <v>1052</v>
      </c>
      <c r="F50" s="15">
        <f>E50*1.2</f>
        <v>1262.3999999999999</v>
      </c>
    </row>
    <row r="51" spans="2:6">
      <c r="B51" s="9"/>
      <c r="C51" s="10" t="s">
        <v>47</v>
      </c>
      <c r="D51" s="9"/>
      <c r="E51" s="16"/>
      <c r="F51" s="16"/>
    </row>
    <row r="52" spans="2:6">
      <c r="B52" s="7">
        <v>31</v>
      </c>
      <c r="C52" s="1" t="s">
        <v>21</v>
      </c>
      <c r="D52" s="4" t="s">
        <v>105</v>
      </c>
      <c r="E52" s="6">
        <f>SUMIF(СВОД!$C$13:$C$395,КАСАФЛЕКС!C52,СВОД!$E$13:$E$395)</f>
        <v>23</v>
      </c>
      <c r="F52" s="15">
        <f>E52*1.2</f>
        <v>27.599999999999998</v>
      </c>
    </row>
    <row r="53" spans="2:6">
      <c r="B53" s="7">
        <v>32</v>
      </c>
      <c r="C53" s="1" t="s">
        <v>85</v>
      </c>
      <c r="D53" s="4" t="s">
        <v>105</v>
      </c>
      <c r="E53" s="6">
        <f>SUMIF(СВОД!$C$13:$C$395,КАСАФЛЕКС!C53,СВОД!$E$13:$E$395)</f>
        <v>21</v>
      </c>
      <c r="F53" s="15">
        <f>E53*1.2</f>
        <v>25.2</v>
      </c>
    </row>
    <row r="54" spans="2:6">
      <c r="B54" s="9"/>
      <c r="C54" s="10" t="s">
        <v>43</v>
      </c>
      <c r="D54" s="9"/>
      <c r="E54" s="16"/>
      <c r="F54" s="16"/>
    </row>
    <row r="55" spans="2:6">
      <c r="B55" s="7">
        <v>33</v>
      </c>
      <c r="C55" s="1" t="s">
        <v>8</v>
      </c>
      <c r="D55" s="4" t="s">
        <v>106</v>
      </c>
      <c r="E55" s="6">
        <f>SUMIF(СВОД!$C$13:$C$395,КАСАФЛЕКС!C55,СВОД!$E$13:$E$395)</f>
        <v>5615</v>
      </c>
      <c r="F55" s="15">
        <f t="shared" ref="F55:F60" si="2">E55*1.2</f>
        <v>6738</v>
      </c>
    </row>
    <row r="56" spans="2:6">
      <c r="B56" s="7">
        <v>34</v>
      </c>
      <c r="C56" s="1" t="s">
        <v>9</v>
      </c>
      <c r="D56" s="4" t="s">
        <v>106</v>
      </c>
      <c r="E56" s="6">
        <f>SUMIF(СВОД!$C$13:$C$395,КАСАФЛЕКС!C56,СВОД!$E$13:$E$395)</f>
        <v>5118</v>
      </c>
      <c r="F56" s="15">
        <f t="shared" si="2"/>
        <v>6141.5999999999995</v>
      </c>
    </row>
    <row r="57" spans="2:6">
      <c r="B57" s="7">
        <v>35</v>
      </c>
      <c r="C57" s="1" t="s">
        <v>10</v>
      </c>
      <c r="D57" s="4" t="s">
        <v>106</v>
      </c>
      <c r="E57" s="6">
        <f>SUMIF(СВОД!$C$13:$C$395,КАСАФЛЕКС!C57,СВОД!$E$13:$E$395)</f>
        <v>5118</v>
      </c>
      <c r="F57" s="15">
        <f t="shared" si="2"/>
        <v>6141.5999999999995</v>
      </c>
    </row>
    <row r="58" spans="2:6">
      <c r="B58" s="7">
        <v>36</v>
      </c>
      <c r="C58" s="1" t="s">
        <v>11</v>
      </c>
      <c r="D58" s="4" t="s">
        <v>106</v>
      </c>
      <c r="E58" s="6">
        <f>SUMIF(СВОД!$C$13:$C$395,КАСАФЛЕКС!C58,СВОД!$E$13:$E$395)</f>
        <v>4078</v>
      </c>
      <c r="F58" s="15">
        <f t="shared" si="2"/>
        <v>4893.5999999999995</v>
      </c>
    </row>
    <row r="59" spans="2:6">
      <c r="B59" s="7">
        <v>37</v>
      </c>
      <c r="C59" s="1" t="s">
        <v>12</v>
      </c>
      <c r="D59" s="4" t="s">
        <v>106</v>
      </c>
      <c r="E59" s="6">
        <f>SUMIF(СВОД!$C$13:$C$395,КАСАФЛЕКС!C59,СВОД!$E$13:$E$395)</f>
        <v>2522</v>
      </c>
      <c r="F59" s="15">
        <f t="shared" si="2"/>
        <v>3026.4</v>
      </c>
    </row>
    <row r="60" spans="2:6">
      <c r="B60" s="7">
        <v>38</v>
      </c>
      <c r="C60" s="1" t="s">
        <v>13</v>
      </c>
      <c r="D60" s="4" t="s">
        <v>106</v>
      </c>
      <c r="E60" s="6">
        <f>SUMIF(СВОД!$C$13:$C$395,КАСАФЛЕКС!C60,СВОД!$E$13:$E$395)</f>
        <v>1832</v>
      </c>
      <c r="F60" s="15">
        <f t="shared" si="2"/>
        <v>2198.4</v>
      </c>
    </row>
    <row r="61" spans="2:6">
      <c r="B61" s="9"/>
      <c r="C61" s="10" t="s">
        <v>111</v>
      </c>
      <c r="D61" s="9"/>
      <c r="E61" s="9"/>
      <c r="F61" s="9"/>
    </row>
    <row r="62" spans="2:6">
      <c r="B62" s="7">
        <v>39</v>
      </c>
      <c r="C62" s="1" t="s">
        <v>112</v>
      </c>
      <c r="D62" s="4" t="s">
        <v>106</v>
      </c>
      <c r="E62" s="6">
        <f>SUMIF(СВОД!$C$13:$C$395,КАСАФЛЕКС!C62,СВОД!$E$13:$E$395)</f>
        <v>2297</v>
      </c>
      <c r="F62" s="15">
        <f t="shared" ref="F62:F63" si="3">E62*1.2</f>
        <v>2756.4</v>
      </c>
    </row>
    <row r="63" spans="2:6">
      <c r="B63" s="7">
        <v>40</v>
      </c>
      <c r="C63" s="1" t="s">
        <v>113</v>
      </c>
      <c r="D63" s="4" t="s">
        <v>106</v>
      </c>
      <c r="E63" s="6">
        <f>SUMIF(СВОД!$C$13:$C$395,КАСАФЛЕКС!C63,СВОД!$E$13:$E$395)</f>
        <v>331</v>
      </c>
      <c r="F63" s="15">
        <f t="shared" si="3"/>
        <v>397.2</v>
      </c>
    </row>
  </sheetData>
  <mergeCells count="4">
    <mergeCell ref="C2:F2"/>
    <mergeCell ref="C3:F3"/>
    <mergeCell ref="C4:F4"/>
    <mergeCell ref="C5:F5"/>
  </mergeCells>
  <hyperlinks>
    <hyperlink ref="C5" r:id="rId1"/>
    <hyperlink ref="C4" r:id="rId2"/>
  </hyperlinks>
  <printOptions horizontalCentered="1"/>
  <pageMargins left="0.70866141732283472" right="0.31496062992125984" top="0.35433070866141736" bottom="0.35433070866141736" header="0.31496062992125984" footer="0.31496062992125984"/>
  <pageSetup paperSize="9" scale="7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G94"/>
  <sheetViews>
    <sheetView view="pageBreakPreview" zoomScale="115" zoomScaleNormal="100" zoomScaleSheetLayoutView="115" workbookViewId="0">
      <selection activeCell="C7" sqref="C7"/>
    </sheetView>
  </sheetViews>
  <sheetFormatPr defaultRowHeight="15.75"/>
  <cols>
    <col min="2" max="2" width="3.85546875" style="3" bestFit="1" customWidth="1"/>
    <col min="3" max="3" width="70" style="2" bestFit="1" customWidth="1"/>
    <col min="4" max="4" width="9.140625" style="3"/>
    <col min="5" max="6" width="16" style="3" customWidth="1"/>
  </cols>
  <sheetData>
    <row r="1" spans="1:7">
      <c r="B1" s="18"/>
      <c r="C1" s="19"/>
      <c r="D1" s="18"/>
      <c r="E1" s="18"/>
      <c r="F1" s="18"/>
    </row>
    <row r="2" spans="1:7" ht="18.75">
      <c r="B2" s="18"/>
      <c r="C2" s="130" t="s">
        <v>445</v>
      </c>
      <c r="D2" s="130"/>
      <c r="E2" s="130"/>
      <c r="F2" s="130"/>
    </row>
    <row r="3" spans="1:7" ht="18.75">
      <c r="B3" s="18"/>
      <c r="C3" s="130" t="s">
        <v>446</v>
      </c>
      <c r="D3" s="130"/>
      <c r="E3" s="130"/>
      <c r="F3" s="130"/>
    </row>
    <row r="4" spans="1:7" ht="18.75">
      <c r="B4" s="18"/>
      <c r="C4" s="131" t="s">
        <v>447</v>
      </c>
      <c r="D4" s="131"/>
      <c r="E4" s="131"/>
      <c r="F4" s="131"/>
    </row>
    <row r="5" spans="1:7" ht="18.75">
      <c r="B5" s="18"/>
      <c r="C5" s="131" t="s">
        <v>448</v>
      </c>
      <c r="D5" s="131"/>
      <c r="E5" s="131"/>
      <c r="F5" s="131"/>
    </row>
    <row r="6" spans="1:7" ht="18.75">
      <c r="B6" s="18"/>
      <c r="C6" s="115"/>
      <c r="D6" s="115"/>
      <c r="E6" s="115"/>
      <c r="F6" s="115"/>
    </row>
    <row r="7" spans="1:7" s="122" customFormat="1" ht="26.25" thickBot="1">
      <c r="A7" s="127"/>
      <c r="B7" s="117"/>
      <c r="C7" s="129" t="s">
        <v>450</v>
      </c>
      <c r="D7" s="119"/>
      <c r="E7" s="120"/>
      <c r="F7" s="120"/>
      <c r="G7" s="121"/>
    </row>
    <row r="8" spans="1:7" s="110" customFormat="1" ht="17.25" customHeight="1">
      <c r="B8" s="114"/>
      <c r="C8" s="123" t="s">
        <v>94</v>
      </c>
      <c r="D8" s="114"/>
      <c r="E8" s="114"/>
      <c r="F8" s="114"/>
      <c r="G8" s="109"/>
    </row>
    <row r="9" spans="1:7" s="110" customFormat="1" ht="17.25" customHeight="1">
      <c r="B9" s="114"/>
      <c r="C9" s="123" t="s">
        <v>449</v>
      </c>
      <c r="D9" s="114"/>
      <c r="E9" s="114"/>
      <c r="F9" s="114"/>
      <c r="G9" s="109"/>
    </row>
    <row r="10" spans="1:7" s="110" customFormat="1" ht="17.25" customHeight="1">
      <c r="B10" s="114"/>
      <c r="C10" s="123" t="s">
        <v>95</v>
      </c>
      <c r="D10" s="114"/>
      <c r="E10" s="114"/>
      <c r="F10" s="114"/>
      <c r="G10" s="109"/>
    </row>
    <row r="11" spans="1:7" ht="17.25" customHeight="1" thickBot="1">
      <c r="B11" s="18"/>
      <c r="C11" s="113"/>
      <c r="D11" s="114"/>
      <c r="E11" s="114"/>
      <c r="F11" s="114"/>
    </row>
    <row r="12" spans="1:7" s="8" customFormat="1" ht="32.25" thickBot="1">
      <c r="B12" s="26" t="s">
        <v>0</v>
      </c>
      <c r="C12" s="111" t="s">
        <v>1</v>
      </c>
      <c r="D12" s="111" t="s">
        <v>52</v>
      </c>
      <c r="E12" s="111" t="s">
        <v>39</v>
      </c>
      <c r="F12" s="112" t="s">
        <v>40</v>
      </c>
    </row>
    <row r="13" spans="1:7">
      <c r="B13" s="13"/>
      <c r="C13" s="11" t="s">
        <v>41</v>
      </c>
      <c r="D13" s="11"/>
      <c r="E13" s="24"/>
      <c r="F13" s="24"/>
    </row>
    <row r="14" spans="1:7">
      <c r="B14" s="5">
        <v>1</v>
      </c>
      <c r="C14" s="1" t="s">
        <v>77</v>
      </c>
      <c r="D14" s="4" t="s">
        <v>105</v>
      </c>
      <c r="E14" s="6">
        <f>SUMIF(СВОД!$C$13:$C$395,C14,СВОД!$E$13:$E$395)</f>
        <v>18408</v>
      </c>
      <c r="F14" s="15">
        <f>E14*1.2</f>
        <v>22089.599999999999</v>
      </c>
    </row>
    <row r="15" spans="1:7">
      <c r="B15" s="5">
        <v>2</v>
      </c>
      <c r="C15" s="1" t="s">
        <v>78</v>
      </c>
      <c r="D15" s="4" t="s">
        <v>105</v>
      </c>
      <c r="E15" s="6">
        <f>SUMIF(СВОД!$C$13:$C$395,C15,СВОД!$E$13:$E$395)</f>
        <v>15236</v>
      </c>
      <c r="F15" s="15">
        <f t="shared" ref="F15:F77" si="0">E15*1.2</f>
        <v>18283.2</v>
      </c>
    </row>
    <row r="16" spans="1:7">
      <c r="B16" s="5">
        <v>3</v>
      </c>
      <c r="C16" s="1" t="s">
        <v>79</v>
      </c>
      <c r="D16" s="4" t="s">
        <v>105</v>
      </c>
      <c r="E16" s="6">
        <f>SUMIF(СВОД!$C$13:$C$395,C16,СВОД!$E$13:$E$395)</f>
        <v>13116</v>
      </c>
      <c r="F16" s="15">
        <f t="shared" si="0"/>
        <v>15739.199999999999</v>
      </c>
    </row>
    <row r="17" spans="2:6">
      <c r="B17" s="5">
        <v>4</v>
      </c>
      <c r="C17" s="1" t="s">
        <v>80</v>
      </c>
      <c r="D17" s="4" t="s">
        <v>105</v>
      </c>
      <c r="E17" s="6">
        <f>SUMIF(СВОД!$C$13:$C$395,C17,СВОД!$E$13:$E$395)</f>
        <v>9820</v>
      </c>
      <c r="F17" s="15">
        <f t="shared" si="0"/>
        <v>11784</v>
      </c>
    </row>
    <row r="18" spans="2:6">
      <c r="B18" s="5">
        <v>5</v>
      </c>
      <c r="C18" s="1" t="s">
        <v>81</v>
      </c>
      <c r="D18" s="4" t="s">
        <v>105</v>
      </c>
      <c r="E18" s="6">
        <f>SUMIF(СВОД!$C$13:$C$395,C18,СВОД!$E$13:$E$395)</f>
        <v>7609</v>
      </c>
      <c r="F18" s="15">
        <f t="shared" si="0"/>
        <v>9130.7999999999993</v>
      </c>
    </row>
    <row r="19" spans="2:6">
      <c r="B19" s="5">
        <v>6</v>
      </c>
      <c r="C19" s="1" t="s">
        <v>82</v>
      </c>
      <c r="D19" s="4" t="s">
        <v>105</v>
      </c>
      <c r="E19" s="6">
        <f>SUMIF(СВОД!$C$13:$C$395,C19,СВОД!$E$13:$E$395)</f>
        <v>6567</v>
      </c>
      <c r="F19" s="15">
        <f t="shared" si="0"/>
        <v>7880.4</v>
      </c>
    </row>
    <row r="20" spans="2:6">
      <c r="B20" s="5">
        <v>7</v>
      </c>
      <c r="C20" s="1" t="s">
        <v>83</v>
      </c>
      <c r="D20" s="4" t="s">
        <v>105</v>
      </c>
      <c r="E20" s="6">
        <f>SUMIF(СВОД!$C$13:$C$395,C20,СВОД!$E$13:$E$395)</f>
        <v>5011</v>
      </c>
      <c r="F20" s="15">
        <f t="shared" si="0"/>
        <v>6013.2</v>
      </c>
    </row>
    <row r="21" spans="2:6">
      <c r="B21" s="5">
        <v>8</v>
      </c>
      <c r="C21" s="1" t="s">
        <v>84</v>
      </c>
      <c r="D21" s="4" t="s">
        <v>105</v>
      </c>
      <c r="E21" s="6">
        <f>SUMIF(СВОД!$C$13:$C$395,C21,СВОД!$E$13:$E$395)</f>
        <v>3771</v>
      </c>
      <c r="F21" s="15">
        <f t="shared" si="0"/>
        <v>4525.2</v>
      </c>
    </row>
    <row r="22" spans="2:6">
      <c r="B22" s="9"/>
      <c r="C22" s="10" t="s">
        <v>201</v>
      </c>
      <c r="D22" s="9"/>
      <c r="E22" s="16"/>
      <c r="F22" s="16"/>
    </row>
    <row r="23" spans="2:6">
      <c r="B23" s="7">
        <v>9</v>
      </c>
      <c r="C23" s="1" t="s">
        <v>54</v>
      </c>
      <c r="D23" s="4" t="s">
        <v>106</v>
      </c>
      <c r="E23" s="6">
        <f>SUMIF(СВОД!$C$13:$C$395,C23,СВОД!$E$13:$E$395)</f>
        <v>28335</v>
      </c>
      <c r="F23" s="15">
        <f t="shared" si="0"/>
        <v>34002</v>
      </c>
    </row>
    <row r="24" spans="2:6">
      <c r="B24" s="7">
        <v>10</v>
      </c>
      <c r="C24" s="1" t="s">
        <v>55</v>
      </c>
      <c r="D24" s="4" t="s">
        <v>106</v>
      </c>
      <c r="E24" s="6">
        <f>SUMIF(СВОД!$C$13:$C$395,C24,СВОД!$E$13:$E$395)</f>
        <v>23889</v>
      </c>
      <c r="F24" s="15">
        <f t="shared" si="0"/>
        <v>28666.799999999999</v>
      </c>
    </row>
    <row r="25" spans="2:6">
      <c r="B25" s="7">
        <v>11</v>
      </c>
      <c r="C25" s="1" t="s">
        <v>56</v>
      </c>
      <c r="D25" s="4" t="s">
        <v>106</v>
      </c>
      <c r="E25" s="6">
        <f>SUMIF(СВОД!$C$13:$C$395,C25,СВОД!$E$13:$E$395)</f>
        <v>22203</v>
      </c>
      <c r="F25" s="15">
        <f t="shared" si="0"/>
        <v>26643.599999999999</v>
      </c>
    </row>
    <row r="26" spans="2:6">
      <c r="B26" s="7">
        <v>12</v>
      </c>
      <c r="C26" s="1" t="s">
        <v>57</v>
      </c>
      <c r="D26" s="4" t="s">
        <v>106</v>
      </c>
      <c r="E26" s="6">
        <f>SUMIF(СВОД!$C$13:$C$395,C26,СВОД!$E$13:$E$395)</f>
        <v>18554</v>
      </c>
      <c r="F26" s="15">
        <f t="shared" si="0"/>
        <v>22264.799999999999</v>
      </c>
    </row>
    <row r="27" spans="2:6">
      <c r="B27" s="7">
        <v>13</v>
      </c>
      <c r="C27" s="1" t="s">
        <v>58</v>
      </c>
      <c r="D27" s="4" t="s">
        <v>106</v>
      </c>
      <c r="E27" s="6">
        <f>SUMIF(СВОД!$C$13:$C$395,C27,СВОД!$E$13:$E$395)</f>
        <v>16123</v>
      </c>
      <c r="F27" s="15">
        <f t="shared" si="0"/>
        <v>19347.599999999999</v>
      </c>
    </row>
    <row r="28" spans="2:6">
      <c r="B28" s="7">
        <v>14</v>
      </c>
      <c r="C28" s="1" t="s">
        <v>59</v>
      </c>
      <c r="D28" s="4" t="s">
        <v>106</v>
      </c>
      <c r="E28" s="6">
        <f>SUMIF(СВОД!$C$13:$C$395,C28,СВОД!$E$13:$E$395)</f>
        <v>14053</v>
      </c>
      <c r="F28" s="15">
        <f t="shared" si="0"/>
        <v>16863.599999999999</v>
      </c>
    </row>
    <row r="29" spans="2:6">
      <c r="B29" s="7">
        <v>15</v>
      </c>
      <c r="C29" s="1" t="s">
        <v>60</v>
      </c>
      <c r="D29" s="4" t="s">
        <v>106</v>
      </c>
      <c r="E29" s="6">
        <f>SUMIF(СВОД!$C$13:$C$395,C29,СВОД!$E$13:$E$395)</f>
        <v>12269</v>
      </c>
      <c r="F29" s="15">
        <f t="shared" si="0"/>
        <v>14722.8</v>
      </c>
    </row>
    <row r="30" spans="2:6">
      <c r="B30" s="7">
        <v>16</v>
      </c>
      <c r="C30" s="1" t="s">
        <v>61</v>
      </c>
      <c r="D30" s="4" t="s">
        <v>106</v>
      </c>
      <c r="E30" s="6">
        <f>SUMIF(СВОД!$C$13:$C$395,C30,СВОД!$E$13:$E$395)</f>
        <v>10287</v>
      </c>
      <c r="F30" s="15">
        <f t="shared" si="0"/>
        <v>12344.4</v>
      </c>
    </row>
    <row r="31" spans="2:6">
      <c r="B31" s="9"/>
      <c r="C31" s="10" t="s">
        <v>91</v>
      </c>
      <c r="D31" s="9"/>
      <c r="E31" s="16"/>
      <c r="F31" s="16"/>
    </row>
    <row r="32" spans="2:6">
      <c r="B32" s="22">
        <v>17</v>
      </c>
      <c r="C32" s="1" t="s">
        <v>107</v>
      </c>
      <c r="D32" s="4" t="s">
        <v>106</v>
      </c>
      <c r="E32" s="6">
        <f>SUMIF(СВОД!$C$13:$C$395,C32,СВОД!$E$13:$E$395)</f>
        <v>4463</v>
      </c>
      <c r="F32" s="15">
        <f t="shared" si="0"/>
        <v>5355.5999999999995</v>
      </c>
    </row>
    <row r="33" spans="2:6" ht="31.5">
      <c r="B33" s="22">
        <v>18</v>
      </c>
      <c r="C33" s="1" t="s">
        <v>108</v>
      </c>
      <c r="D33" s="4" t="s">
        <v>106</v>
      </c>
      <c r="E33" s="6">
        <f>SUMIF(СВОД!$C$13:$C$395,C33,СВОД!$E$13:$E$395)</f>
        <v>3572</v>
      </c>
      <c r="F33" s="15">
        <f t="shared" si="0"/>
        <v>4286.3999999999996</v>
      </c>
    </row>
    <row r="34" spans="2:6" ht="31.5">
      <c r="B34" s="22">
        <v>19</v>
      </c>
      <c r="C34" s="1" t="s">
        <v>109</v>
      </c>
      <c r="D34" s="4" t="s">
        <v>106</v>
      </c>
      <c r="E34" s="6">
        <f>SUMIF(СВОД!$C$13:$C$395,C34,СВОД!$E$13:$E$395)</f>
        <v>2311</v>
      </c>
      <c r="F34" s="15">
        <f t="shared" si="0"/>
        <v>2773.2</v>
      </c>
    </row>
    <row r="35" spans="2:6">
      <c r="B35" s="22">
        <v>20</v>
      </c>
      <c r="C35" s="1" t="s">
        <v>110</v>
      </c>
      <c r="D35" s="4" t="s">
        <v>106</v>
      </c>
      <c r="E35" s="6">
        <f>SUMIF(СВОД!$C$13:$C$395,C35,СВОД!$E$13:$E$395)</f>
        <v>2311</v>
      </c>
      <c r="F35" s="15">
        <f t="shared" si="0"/>
        <v>2773.2</v>
      </c>
    </row>
    <row r="36" spans="2:6">
      <c r="B36" s="9"/>
      <c r="C36" s="11" t="s">
        <v>44</v>
      </c>
      <c r="D36" s="12"/>
      <c r="E36" s="14"/>
      <c r="F36" s="17"/>
    </row>
    <row r="37" spans="2:6">
      <c r="B37" s="7">
        <v>21</v>
      </c>
      <c r="C37" s="1" t="s">
        <v>25</v>
      </c>
      <c r="D37" s="4" t="s">
        <v>106</v>
      </c>
      <c r="E37" s="6">
        <f>SUMIF(СВОД!$C$13:$C$395,C37,СВОД!$E$13:$E$395)</f>
        <v>897</v>
      </c>
      <c r="F37" s="15">
        <f t="shared" si="0"/>
        <v>1076.3999999999999</v>
      </c>
    </row>
    <row r="38" spans="2:6">
      <c r="B38" s="7">
        <v>22</v>
      </c>
      <c r="C38" s="1" t="s">
        <v>26</v>
      </c>
      <c r="D38" s="4" t="s">
        <v>106</v>
      </c>
      <c r="E38" s="6">
        <f>SUMIF(СВОД!$C$13:$C$395,C38,СВОД!$E$13:$E$395)</f>
        <v>826</v>
      </c>
      <c r="F38" s="15">
        <f t="shared" si="0"/>
        <v>991.19999999999993</v>
      </c>
    </row>
    <row r="39" spans="2:6">
      <c r="B39" s="7">
        <v>23</v>
      </c>
      <c r="C39" s="1" t="s">
        <v>86</v>
      </c>
      <c r="D39" s="4" t="s">
        <v>106</v>
      </c>
      <c r="E39" s="6">
        <f>SUMIF(СВОД!$C$13:$C$395,C39,СВОД!$E$13:$E$395)</f>
        <v>826</v>
      </c>
      <c r="F39" s="15">
        <f t="shared" si="0"/>
        <v>991.19999999999993</v>
      </c>
    </row>
    <row r="40" spans="2:6">
      <c r="B40" s="7">
        <v>24</v>
      </c>
      <c r="C40" s="1" t="s">
        <v>27</v>
      </c>
      <c r="D40" s="4" t="s">
        <v>106</v>
      </c>
      <c r="E40" s="6">
        <f>SUMIF(СВОД!$C$13:$C$395,C40,СВОД!$E$13:$E$395)</f>
        <v>780</v>
      </c>
      <c r="F40" s="15">
        <f t="shared" si="0"/>
        <v>936</v>
      </c>
    </row>
    <row r="41" spans="2:6">
      <c r="B41" s="7">
        <v>25</v>
      </c>
      <c r="C41" s="1" t="s">
        <v>28</v>
      </c>
      <c r="D41" s="4" t="s">
        <v>106</v>
      </c>
      <c r="E41" s="6">
        <f>SUMIF(СВОД!$C$13:$C$395,C41,СВОД!$E$13:$E$395)</f>
        <v>689</v>
      </c>
      <c r="F41" s="15">
        <f t="shared" si="0"/>
        <v>826.8</v>
      </c>
    </row>
    <row r="42" spans="2:6">
      <c r="B42" s="7">
        <v>26</v>
      </c>
      <c r="C42" s="1" t="s">
        <v>29</v>
      </c>
      <c r="D42" s="4" t="s">
        <v>106</v>
      </c>
      <c r="E42" s="6">
        <f>SUMIF(СВОД!$C$13:$C$395,C42,СВОД!$E$13:$E$395)</f>
        <v>576</v>
      </c>
      <c r="F42" s="15">
        <f t="shared" si="0"/>
        <v>691.19999999999993</v>
      </c>
    </row>
    <row r="43" spans="2:6">
      <c r="B43" s="7">
        <v>27</v>
      </c>
      <c r="C43" s="1" t="s">
        <v>30</v>
      </c>
      <c r="D43" s="4" t="s">
        <v>106</v>
      </c>
      <c r="E43" s="6">
        <f>SUMIF(СВОД!$C$13:$C$395,C43,СВОД!$E$13:$E$395)</f>
        <v>576</v>
      </c>
      <c r="F43" s="15">
        <f t="shared" si="0"/>
        <v>691.19999999999993</v>
      </c>
    </row>
    <row r="44" spans="2:6">
      <c r="B44" s="7">
        <v>28</v>
      </c>
      <c r="C44" s="1" t="s">
        <v>87</v>
      </c>
      <c r="D44" s="4" t="s">
        <v>106</v>
      </c>
      <c r="E44" s="6">
        <f>SUMIF(СВОД!$C$13:$C$395,C44,СВОД!$E$13:$E$395)</f>
        <v>576</v>
      </c>
      <c r="F44" s="15">
        <f t="shared" si="0"/>
        <v>691.19999999999993</v>
      </c>
    </row>
    <row r="45" spans="2:6">
      <c r="B45" s="9"/>
      <c r="C45" s="10" t="s">
        <v>197</v>
      </c>
      <c r="D45" s="9"/>
      <c r="E45" s="16"/>
      <c r="F45" s="16"/>
    </row>
    <row r="46" spans="2:6">
      <c r="B46" s="7">
        <v>29</v>
      </c>
      <c r="C46" s="1" t="s">
        <v>62</v>
      </c>
      <c r="D46" s="4" t="s">
        <v>106</v>
      </c>
      <c r="E46" s="6">
        <f>SUMIF(СВОД!$C$13:$C$395,C46,СВОД!$E$13:$E$395)</f>
        <v>122472</v>
      </c>
      <c r="F46" s="15">
        <f t="shared" ref="F46:F62" si="1">E46*1.2</f>
        <v>146966.39999999999</v>
      </c>
    </row>
    <row r="47" spans="2:6">
      <c r="B47" s="7">
        <v>30</v>
      </c>
      <c r="C47" s="1" t="s">
        <v>63</v>
      </c>
      <c r="D47" s="4" t="s">
        <v>106</v>
      </c>
      <c r="E47" s="6">
        <f>SUMIF(СВОД!$C$13:$C$395,C47,СВОД!$E$13:$E$395)</f>
        <v>82727</v>
      </c>
      <c r="F47" s="15">
        <f t="shared" si="1"/>
        <v>99272.4</v>
      </c>
    </row>
    <row r="48" spans="2:6">
      <c r="B48" s="7">
        <v>31</v>
      </c>
      <c r="C48" s="1" t="s">
        <v>64</v>
      </c>
      <c r="D48" s="4" t="s">
        <v>106</v>
      </c>
      <c r="E48" s="6">
        <f>SUMIF(СВОД!$C$13:$C$395,C48,СВОД!$E$13:$E$395)</f>
        <v>79098</v>
      </c>
      <c r="F48" s="15">
        <f t="shared" si="1"/>
        <v>94917.599999999991</v>
      </c>
    </row>
    <row r="49" spans="2:6">
      <c r="B49" s="7">
        <v>32</v>
      </c>
      <c r="C49" s="1" t="s">
        <v>65</v>
      </c>
      <c r="D49" s="4" t="s">
        <v>106</v>
      </c>
      <c r="E49" s="6">
        <f>SUMIF(СВОД!$C$13:$C$395,C49,СВОД!$E$13:$E$395)</f>
        <v>53750</v>
      </c>
      <c r="F49" s="15">
        <f t="shared" si="1"/>
        <v>64500</v>
      </c>
    </row>
    <row r="50" spans="2:6">
      <c r="B50" s="7">
        <v>33</v>
      </c>
      <c r="C50" s="1" t="s">
        <v>66</v>
      </c>
      <c r="D50" s="4" t="s">
        <v>106</v>
      </c>
      <c r="E50" s="6">
        <f>SUMIF(СВОД!$C$13:$C$395,C50,СВОД!$E$13:$E$395)</f>
        <v>35906</v>
      </c>
      <c r="F50" s="15">
        <f t="shared" si="1"/>
        <v>43087.199999999997</v>
      </c>
    </row>
    <row r="51" spans="2:6">
      <c r="B51" s="7">
        <v>34</v>
      </c>
      <c r="C51" s="1" t="s">
        <v>67</v>
      </c>
      <c r="D51" s="4" t="s">
        <v>106</v>
      </c>
      <c r="E51" s="6">
        <f>SUMIF(СВОД!$C$13:$C$395,C51,СВОД!$E$13:$E$395)</f>
        <v>26684</v>
      </c>
      <c r="F51" s="15">
        <f t="shared" si="1"/>
        <v>32020.799999999999</v>
      </c>
    </row>
    <row r="52" spans="2:6">
      <c r="B52" s="7">
        <v>35</v>
      </c>
      <c r="C52" s="1" t="s">
        <v>68</v>
      </c>
      <c r="D52" s="4" t="s">
        <v>106</v>
      </c>
      <c r="E52" s="6">
        <f>SUMIF(СВОД!$C$13:$C$395,C52,СВОД!$E$13:$E$395)</f>
        <v>17506</v>
      </c>
      <c r="F52" s="15">
        <f t="shared" si="1"/>
        <v>21007.200000000001</v>
      </c>
    </row>
    <row r="53" spans="2:6">
      <c r="B53" s="7">
        <v>36</v>
      </c>
      <c r="C53" s="1" t="s">
        <v>69</v>
      </c>
      <c r="D53" s="4" t="s">
        <v>106</v>
      </c>
      <c r="E53" s="6">
        <f>SUMIF(СВОД!$C$13:$C$395,C53,СВОД!$E$13:$E$395)</f>
        <v>13184</v>
      </c>
      <c r="F53" s="15">
        <f t="shared" si="1"/>
        <v>15820.8</v>
      </c>
    </row>
    <row r="54" spans="2:6">
      <c r="B54" s="9"/>
      <c r="C54" s="10" t="s">
        <v>198</v>
      </c>
      <c r="D54" s="9"/>
      <c r="E54" s="16"/>
      <c r="F54" s="16"/>
    </row>
    <row r="55" spans="2:6">
      <c r="B55" s="7">
        <v>37</v>
      </c>
      <c r="C55" s="1" t="s">
        <v>96</v>
      </c>
      <c r="D55" s="4" t="s">
        <v>106</v>
      </c>
      <c r="E55" s="6">
        <f>SUMIF(СВОД!$C$13:$C$395,C55,СВОД!$E$13:$E$395)</f>
        <v>263078</v>
      </c>
      <c r="F55" s="15">
        <f t="shared" si="1"/>
        <v>315693.59999999998</v>
      </c>
    </row>
    <row r="56" spans="2:6">
      <c r="B56" s="7">
        <v>38</v>
      </c>
      <c r="C56" s="1" t="s">
        <v>97</v>
      </c>
      <c r="D56" s="4" t="s">
        <v>106</v>
      </c>
      <c r="E56" s="6">
        <f>SUMIF(СВОД!$C$13:$C$395,C56,СВОД!$E$13:$E$395)</f>
        <v>156640</v>
      </c>
      <c r="F56" s="15">
        <f t="shared" si="1"/>
        <v>187968</v>
      </c>
    </row>
    <row r="57" spans="2:6">
      <c r="B57" s="7">
        <v>39</v>
      </c>
      <c r="C57" s="1" t="s">
        <v>98</v>
      </c>
      <c r="D57" s="4" t="s">
        <v>106</v>
      </c>
      <c r="E57" s="6">
        <f>SUMIF(СВОД!$C$13:$C$395,C57,СВОД!$E$13:$E$395)</f>
        <v>152495</v>
      </c>
      <c r="F57" s="15">
        <f t="shared" si="1"/>
        <v>182994</v>
      </c>
    </row>
    <row r="58" spans="2:6">
      <c r="B58" s="7">
        <v>40</v>
      </c>
      <c r="C58" s="1" t="s">
        <v>99</v>
      </c>
      <c r="D58" s="4" t="s">
        <v>106</v>
      </c>
      <c r="E58" s="6">
        <f>SUMIF(СВОД!$C$13:$C$395,C58,СВОД!$E$13:$E$395)</f>
        <v>99509</v>
      </c>
      <c r="F58" s="15">
        <f t="shared" si="1"/>
        <v>119410.79999999999</v>
      </c>
    </row>
    <row r="59" spans="2:6">
      <c r="B59" s="7">
        <v>41</v>
      </c>
      <c r="C59" s="1" t="s">
        <v>100</v>
      </c>
      <c r="D59" s="4" t="s">
        <v>106</v>
      </c>
      <c r="E59" s="6">
        <f>SUMIF(СВОД!$C$13:$C$395,C59,СВОД!$E$13:$E$395)</f>
        <v>68308</v>
      </c>
      <c r="F59" s="15">
        <f t="shared" si="1"/>
        <v>81969.599999999991</v>
      </c>
    </row>
    <row r="60" spans="2:6">
      <c r="B60" s="7">
        <v>42</v>
      </c>
      <c r="C60" s="1" t="s">
        <v>101</v>
      </c>
      <c r="D60" s="4" t="s">
        <v>106</v>
      </c>
      <c r="E60" s="6">
        <f>SUMIF(СВОД!$C$13:$C$395,C60,СВОД!$E$13:$E$395)</f>
        <v>44433</v>
      </c>
      <c r="F60" s="15">
        <f t="shared" si="1"/>
        <v>53319.6</v>
      </c>
    </row>
    <row r="61" spans="2:6">
      <c r="B61" s="7">
        <v>43</v>
      </c>
      <c r="C61" s="1" t="s">
        <v>102</v>
      </c>
      <c r="D61" s="4" t="s">
        <v>106</v>
      </c>
      <c r="E61" s="6">
        <f>SUMIF(СВОД!$C$13:$C$395,C61,СВОД!$E$13:$E$395)</f>
        <v>36147</v>
      </c>
      <c r="F61" s="15">
        <f t="shared" si="1"/>
        <v>43376.4</v>
      </c>
    </row>
    <row r="62" spans="2:6">
      <c r="B62" s="7">
        <v>44</v>
      </c>
      <c r="C62" s="1" t="s">
        <v>103</v>
      </c>
      <c r="D62" s="4" t="s">
        <v>106</v>
      </c>
      <c r="E62" s="6">
        <f>SUMIF(СВОД!$C$13:$C$395,C62,СВОД!$E$13:$E$395)</f>
        <v>32913</v>
      </c>
      <c r="F62" s="15">
        <f t="shared" si="1"/>
        <v>39495.599999999999</v>
      </c>
    </row>
    <row r="63" spans="2:6">
      <c r="B63" s="9"/>
      <c r="C63" s="10" t="s">
        <v>92</v>
      </c>
      <c r="D63" s="9"/>
      <c r="E63" s="16"/>
      <c r="F63" s="16"/>
    </row>
    <row r="64" spans="2:6">
      <c r="B64" s="7">
        <v>45</v>
      </c>
      <c r="C64" s="1" t="s">
        <v>70</v>
      </c>
      <c r="D64" s="4" t="s">
        <v>106</v>
      </c>
      <c r="E64" s="6">
        <f>SUMIF(СВОД!$C$13:$C$395,C64,СВОД!$E$13:$E$395)</f>
        <v>20574</v>
      </c>
      <c r="F64" s="15">
        <f t="shared" ref="F64:F71" si="2">E64*1.2</f>
        <v>24688.799999999999</v>
      </c>
    </row>
    <row r="65" spans="2:6">
      <c r="B65" s="7">
        <v>46</v>
      </c>
      <c r="C65" s="1" t="s">
        <v>71</v>
      </c>
      <c r="D65" s="4" t="s">
        <v>106</v>
      </c>
      <c r="E65" s="6">
        <f>SUMIF(СВОД!$C$13:$C$395,C65,СВОД!$E$13:$E$395)</f>
        <v>18005</v>
      </c>
      <c r="F65" s="15">
        <f t="shared" si="2"/>
        <v>21606</v>
      </c>
    </row>
    <row r="66" spans="2:6">
      <c r="B66" s="7">
        <v>47</v>
      </c>
      <c r="C66" s="1" t="s">
        <v>72</v>
      </c>
      <c r="D66" s="4" t="s">
        <v>106</v>
      </c>
      <c r="E66" s="6">
        <f>SUMIF(СВОД!$C$13:$C$395,C66,СВОД!$E$13:$E$395)</f>
        <v>17334</v>
      </c>
      <c r="F66" s="15">
        <f t="shared" si="2"/>
        <v>20800.8</v>
      </c>
    </row>
    <row r="67" spans="2:6">
      <c r="B67" s="7">
        <v>48</v>
      </c>
      <c r="C67" s="1" t="s">
        <v>73</v>
      </c>
      <c r="D67" s="4" t="s">
        <v>106</v>
      </c>
      <c r="E67" s="6">
        <f>SUMIF(СВОД!$C$13:$C$395,C67,СВОД!$E$13:$E$395)</f>
        <v>12543</v>
      </c>
      <c r="F67" s="15">
        <f t="shared" si="2"/>
        <v>15051.599999999999</v>
      </c>
    </row>
    <row r="68" spans="2:6">
      <c r="B68" s="7">
        <v>49</v>
      </c>
      <c r="C68" s="1" t="s">
        <v>74</v>
      </c>
      <c r="D68" s="4" t="s">
        <v>106</v>
      </c>
      <c r="E68" s="6">
        <f>SUMIF(СВОД!$C$13:$C$395,C68,СВОД!$E$13:$E$395)</f>
        <v>11010</v>
      </c>
      <c r="F68" s="15">
        <f t="shared" si="2"/>
        <v>13212</v>
      </c>
    </row>
    <row r="69" spans="2:6">
      <c r="B69" s="7">
        <v>50</v>
      </c>
      <c r="C69" s="2" t="s">
        <v>93</v>
      </c>
      <c r="D69" s="4" t="s">
        <v>106</v>
      </c>
      <c r="E69" s="6">
        <f>SUMIF(СВОД!$C$13:$C$395,C69,СВОД!$E$13:$E$395)</f>
        <v>6856</v>
      </c>
      <c r="F69" s="15">
        <f t="shared" si="2"/>
        <v>8227.1999999999989</v>
      </c>
    </row>
    <row r="70" spans="2:6">
      <c r="B70" s="7">
        <v>51</v>
      </c>
      <c r="C70" s="1" t="s">
        <v>75</v>
      </c>
      <c r="D70" s="4" t="s">
        <v>106</v>
      </c>
      <c r="E70" s="6">
        <f>SUMIF(СВОД!$C$13:$C$395,C70,СВОД!$E$13:$E$395)</f>
        <v>5277</v>
      </c>
      <c r="F70" s="15">
        <f t="shared" si="2"/>
        <v>6332.4</v>
      </c>
    </row>
    <row r="71" spans="2:6">
      <c r="B71" s="7">
        <v>52</v>
      </c>
      <c r="C71" s="1" t="s">
        <v>76</v>
      </c>
      <c r="D71" s="4" t="s">
        <v>106</v>
      </c>
      <c r="E71" s="6">
        <f>SUMIF(СВОД!$C$13:$C$395,C71,СВОД!$E$13:$E$395)</f>
        <v>5101</v>
      </c>
      <c r="F71" s="15">
        <f t="shared" si="2"/>
        <v>6121.2</v>
      </c>
    </row>
    <row r="72" spans="2:6">
      <c r="B72" s="9"/>
      <c r="C72" s="10" t="s">
        <v>45</v>
      </c>
      <c r="D72" s="9"/>
      <c r="E72" s="16"/>
      <c r="F72" s="16"/>
    </row>
    <row r="73" spans="2:6">
      <c r="B73" s="7">
        <v>53</v>
      </c>
      <c r="C73" s="23" t="s">
        <v>35</v>
      </c>
      <c r="D73" s="4" t="s">
        <v>106</v>
      </c>
      <c r="E73" s="6">
        <f>SUMIF(СВОД!$C$13:$C$395,C73,СВОД!$E$13:$E$395)</f>
        <v>31853</v>
      </c>
      <c r="F73" s="15">
        <f t="shared" si="0"/>
        <v>38223.599999999999</v>
      </c>
    </row>
    <row r="74" spans="2:6">
      <c r="B74" s="7">
        <v>54</v>
      </c>
      <c r="C74" s="23" t="s">
        <v>36</v>
      </c>
      <c r="D74" s="4" t="s">
        <v>106</v>
      </c>
      <c r="E74" s="6">
        <f>SUMIF(СВОД!$C$13:$C$395,C74,СВОД!$E$13:$E$395)</f>
        <v>6974</v>
      </c>
      <c r="F74" s="15">
        <f t="shared" si="0"/>
        <v>8368.7999999999993</v>
      </c>
    </row>
    <row r="75" spans="2:6">
      <c r="B75" s="7">
        <v>55</v>
      </c>
      <c r="C75" s="23" t="s">
        <v>37</v>
      </c>
      <c r="D75" s="4" t="s">
        <v>106</v>
      </c>
      <c r="E75" s="6">
        <f>SUMIF(СВОД!$C$13:$C$395,C75,СВОД!$E$13:$E$395)</f>
        <v>6671</v>
      </c>
      <c r="F75" s="15">
        <f t="shared" si="0"/>
        <v>8005.2</v>
      </c>
    </row>
    <row r="76" spans="2:6">
      <c r="B76" s="7">
        <v>56</v>
      </c>
      <c r="C76" s="23" t="s">
        <v>38</v>
      </c>
      <c r="D76" s="4" t="s">
        <v>106</v>
      </c>
      <c r="E76" s="6">
        <f>SUMIF(СВОД!$C$13:$C$395,C76,СВОД!$E$13:$E$395)</f>
        <v>6066</v>
      </c>
      <c r="F76" s="15">
        <f t="shared" si="0"/>
        <v>7279.2</v>
      </c>
    </row>
    <row r="77" spans="2:6">
      <c r="B77" s="7">
        <v>57</v>
      </c>
      <c r="C77" s="23" t="s">
        <v>90</v>
      </c>
      <c r="D77" s="4" t="s">
        <v>106</v>
      </c>
      <c r="E77" s="6">
        <f>SUMIF(СВОД!$C$13:$C$395,C77,СВОД!$E$13:$E$395)</f>
        <v>5813</v>
      </c>
      <c r="F77" s="15">
        <f t="shared" si="0"/>
        <v>6975.5999999999995</v>
      </c>
    </row>
    <row r="78" spans="2:6">
      <c r="B78" s="9"/>
      <c r="C78" s="10" t="s">
        <v>51</v>
      </c>
      <c r="D78" s="9"/>
      <c r="E78" s="16"/>
      <c r="F78" s="16"/>
    </row>
    <row r="79" spans="2:6">
      <c r="B79" s="7">
        <v>58</v>
      </c>
      <c r="C79" s="1" t="s">
        <v>88</v>
      </c>
      <c r="D79" s="4" t="s">
        <v>106</v>
      </c>
      <c r="E79" s="6">
        <f>SUMIF(СВОД!$C$13:$C$395,C79,СВОД!$E$13:$E$395)</f>
        <v>35510</v>
      </c>
      <c r="F79" s="15">
        <f t="shared" ref="F79:F80" si="3">E79*1.2</f>
        <v>42612</v>
      </c>
    </row>
    <row r="80" spans="2:6">
      <c r="B80" s="7">
        <v>59</v>
      </c>
      <c r="C80" s="1" t="s">
        <v>89</v>
      </c>
      <c r="D80" s="4" t="s">
        <v>106</v>
      </c>
      <c r="E80" s="6">
        <f>SUMIF(СВОД!$C$13:$C$395,C80,СВОД!$E$13:$E$395)</f>
        <v>34958</v>
      </c>
      <c r="F80" s="15">
        <f t="shared" si="3"/>
        <v>41949.599999999999</v>
      </c>
    </row>
    <row r="81" spans="2:6">
      <c r="B81" s="9"/>
      <c r="C81" s="10" t="s">
        <v>46</v>
      </c>
      <c r="D81" s="9"/>
      <c r="E81" s="16"/>
      <c r="F81" s="16"/>
    </row>
    <row r="82" spans="2:6">
      <c r="B82" s="7">
        <v>60</v>
      </c>
      <c r="C82" s="1" t="s">
        <v>22</v>
      </c>
      <c r="D82" s="4" t="s">
        <v>106</v>
      </c>
      <c r="E82" s="6">
        <f>SUMIF(СВОД!$C$13:$C$395,C82,СВОД!$E$13:$E$395)</f>
        <v>3860</v>
      </c>
      <c r="F82" s="15">
        <f t="shared" ref="F82" si="4">E82*1.2</f>
        <v>4632</v>
      </c>
    </row>
    <row r="83" spans="2:6">
      <c r="B83" s="7">
        <v>61</v>
      </c>
      <c r="C83" s="1" t="s">
        <v>24</v>
      </c>
      <c r="D83" s="4" t="s">
        <v>106</v>
      </c>
      <c r="E83" s="6">
        <f>SUMIF(СВОД!$C$13:$C$395,C83,СВОД!$E$13:$E$395)</f>
        <v>1470</v>
      </c>
      <c r="F83" s="15">
        <f>E83*1.2</f>
        <v>1764</v>
      </c>
    </row>
    <row r="84" spans="2:6">
      <c r="B84" s="7">
        <v>62</v>
      </c>
      <c r="C84" s="1" t="s">
        <v>23</v>
      </c>
      <c r="D84" s="4" t="s">
        <v>106</v>
      </c>
      <c r="E84" s="6">
        <f>SUMIF(СВОД!$C$13:$C$395,C84,СВОД!$E$13:$E$395)</f>
        <v>1052</v>
      </c>
      <c r="F84" s="15">
        <f>E84*1.2</f>
        <v>1262.3999999999999</v>
      </c>
    </row>
    <row r="85" spans="2:6">
      <c r="B85" s="9"/>
      <c r="C85" s="10" t="s">
        <v>47</v>
      </c>
      <c r="D85" s="9"/>
      <c r="E85" s="16"/>
      <c r="F85" s="16"/>
    </row>
    <row r="86" spans="2:6">
      <c r="B86" s="7">
        <v>63</v>
      </c>
      <c r="C86" s="1" t="s">
        <v>21</v>
      </c>
      <c r="D86" s="4" t="s">
        <v>105</v>
      </c>
      <c r="E86" s="6">
        <f>SUMIF(СВОД!$C$13:$C$395,C86,СВОД!$E$13:$E$395)</f>
        <v>23</v>
      </c>
      <c r="F86" s="15">
        <f>E86*1.2</f>
        <v>27.599999999999998</v>
      </c>
    </row>
    <row r="87" spans="2:6">
      <c r="B87" s="7">
        <v>64</v>
      </c>
      <c r="C87" s="1" t="s">
        <v>85</v>
      </c>
      <c r="D87" s="4" t="s">
        <v>105</v>
      </c>
      <c r="E87" s="6">
        <f>SUMIF(СВОД!$C$13:$C$395,C87,СВОД!$E$13:$E$395)</f>
        <v>21</v>
      </c>
      <c r="F87" s="15">
        <f>E87*1.2</f>
        <v>25.2</v>
      </c>
    </row>
    <row r="88" spans="2:6">
      <c r="B88" s="9"/>
      <c r="C88" s="10" t="s">
        <v>111</v>
      </c>
      <c r="D88" s="9"/>
      <c r="E88" s="9"/>
      <c r="F88" s="9"/>
    </row>
    <row r="89" spans="2:6">
      <c r="B89" s="7">
        <v>65</v>
      </c>
      <c r="C89" s="1" t="s">
        <v>112</v>
      </c>
      <c r="D89" s="4" t="s">
        <v>106</v>
      </c>
      <c r="E89" s="6">
        <f>SUMIF(СВОД!$C$13:$C$395,C89,СВОД!$E$13:$E$395)</f>
        <v>2297</v>
      </c>
      <c r="F89" s="15">
        <f t="shared" ref="F89:F90" si="5">E89*1.2</f>
        <v>2756.4</v>
      </c>
    </row>
    <row r="90" spans="2:6">
      <c r="B90" s="7">
        <v>66</v>
      </c>
      <c r="C90" s="1" t="s">
        <v>113</v>
      </c>
      <c r="D90" s="4" t="s">
        <v>106</v>
      </c>
      <c r="E90" s="6">
        <f>SUMIF(СВОД!$C$13:$C$395,C90,СВОД!$E$13:$E$395)</f>
        <v>331</v>
      </c>
      <c r="F90" s="15">
        <f t="shared" si="5"/>
        <v>397.2</v>
      </c>
    </row>
    <row r="91" spans="2:6">
      <c r="B91" s="41"/>
      <c r="C91" s="42"/>
      <c r="D91" s="43"/>
      <c r="E91" s="44"/>
      <c r="F91" s="45"/>
    </row>
    <row r="92" spans="2:6">
      <c r="B92" s="40" t="s">
        <v>301</v>
      </c>
      <c r="C92" s="27"/>
      <c r="D92" s="18"/>
      <c r="E92" s="18"/>
      <c r="F92" s="18"/>
    </row>
    <row r="93" spans="2:6" s="3" customFormat="1">
      <c r="B93" s="18" t="s">
        <v>199</v>
      </c>
      <c r="C93" s="40" t="s">
        <v>200</v>
      </c>
      <c r="D93" s="18"/>
      <c r="E93" s="18"/>
      <c r="F93" s="18"/>
    </row>
    <row r="94" spans="2:6" s="3" customFormat="1">
      <c r="B94" s="18" t="s">
        <v>202</v>
      </c>
      <c r="C94" s="40" t="s">
        <v>203</v>
      </c>
      <c r="D94" s="18"/>
      <c r="E94" s="18"/>
      <c r="F94" s="18"/>
    </row>
  </sheetData>
  <mergeCells count="4">
    <mergeCell ref="C2:F2"/>
    <mergeCell ref="C3:F3"/>
    <mergeCell ref="C4:F4"/>
    <mergeCell ref="C5:F5"/>
  </mergeCells>
  <hyperlinks>
    <hyperlink ref="C5" r:id="rId1"/>
    <hyperlink ref="C4" r:id="rId2"/>
  </hyperlinks>
  <printOptions horizontalCentered="1"/>
  <pageMargins left="0.70866141732283472" right="0.31496062992125984" top="0.35433070866141736" bottom="0.35433070866141736" header="0.31496062992125984" footer="0.31496062992125984"/>
  <pageSetup paperSize="9" scale="7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00"/>
  <sheetViews>
    <sheetView view="pageBreakPreview" topLeftCell="A4" zoomScale="115" zoomScaleNormal="100" zoomScaleSheetLayoutView="115" workbookViewId="0">
      <selection activeCell="C8" sqref="C8"/>
    </sheetView>
  </sheetViews>
  <sheetFormatPr defaultRowHeight="15.75"/>
  <cols>
    <col min="2" max="2" width="3.85546875" style="3" bestFit="1" customWidth="1"/>
    <col min="3" max="3" width="70" style="2" bestFit="1" customWidth="1"/>
    <col min="4" max="4" width="9.140625" style="3"/>
    <col min="5" max="5" width="16" style="3" customWidth="1"/>
    <col min="6" max="6" width="15" style="3" customWidth="1"/>
  </cols>
  <sheetData>
    <row r="1" spans="1:7">
      <c r="B1" s="18"/>
      <c r="C1" s="19"/>
      <c r="D1" s="18"/>
      <c r="E1" s="18"/>
      <c r="F1" s="18"/>
    </row>
    <row r="2" spans="1:7" ht="18.75">
      <c r="B2" s="18"/>
      <c r="C2" s="130" t="s">
        <v>445</v>
      </c>
      <c r="D2" s="130"/>
      <c r="E2" s="130"/>
      <c r="F2" s="130"/>
    </row>
    <row r="3" spans="1:7" ht="18.75">
      <c r="B3" s="18"/>
      <c r="C3" s="130" t="s">
        <v>446</v>
      </c>
      <c r="D3" s="130"/>
      <c r="E3" s="130"/>
      <c r="F3" s="130"/>
    </row>
    <row r="4" spans="1:7" ht="18.75">
      <c r="B4" s="18"/>
      <c r="C4" s="131" t="s">
        <v>447</v>
      </c>
      <c r="D4" s="131"/>
      <c r="E4" s="131"/>
      <c r="F4" s="131"/>
    </row>
    <row r="5" spans="1:7" ht="18.75">
      <c r="B5" s="18"/>
      <c r="C5" s="131" t="s">
        <v>448</v>
      </c>
      <c r="D5" s="131"/>
      <c r="E5" s="131"/>
      <c r="F5" s="131"/>
    </row>
    <row r="6" spans="1:7" ht="18.75">
      <c r="B6" s="18"/>
      <c r="C6" s="131"/>
      <c r="D6" s="131"/>
      <c r="E6" s="131"/>
      <c r="F6" s="131"/>
    </row>
    <row r="7" spans="1:7" ht="18.75">
      <c r="B7" s="18"/>
      <c r="C7" s="115"/>
      <c r="D7" s="115"/>
      <c r="E7" s="115"/>
      <c r="F7" s="115"/>
    </row>
    <row r="8" spans="1:7" s="122" customFormat="1" ht="31.5" customHeight="1" thickBot="1">
      <c r="A8" s="127"/>
      <c r="B8" s="117"/>
      <c r="C8" s="129" t="s">
        <v>450</v>
      </c>
      <c r="D8" s="119"/>
      <c r="E8" s="120"/>
      <c r="F8" s="120"/>
      <c r="G8" s="121"/>
    </row>
    <row r="9" spans="1:7" s="110" customFormat="1" ht="15" customHeight="1">
      <c r="B9" s="108"/>
      <c r="C9" s="123" t="s">
        <v>116</v>
      </c>
      <c r="D9" s="114"/>
      <c r="E9" s="114"/>
      <c r="F9" s="114"/>
      <c r="G9" s="116"/>
    </row>
    <row r="10" spans="1:7" s="110" customFormat="1" ht="15" customHeight="1">
      <c r="B10" s="108"/>
      <c r="C10" s="123" t="s">
        <v>449</v>
      </c>
      <c r="D10" s="114"/>
      <c r="E10" s="114"/>
      <c r="F10" s="114"/>
      <c r="G10" s="116"/>
    </row>
    <row r="11" spans="1:7" s="110" customFormat="1" ht="15" customHeight="1">
      <c r="B11" s="108"/>
      <c r="C11" s="123" t="s">
        <v>117</v>
      </c>
      <c r="D11" s="114"/>
      <c r="E11" s="114"/>
      <c r="F11" s="114"/>
      <c r="G11" s="116"/>
    </row>
    <row r="12" spans="1:7" ht="15" customHeight="1" thickBot="1">
      <c r="B12" s="18"/>
      <c r="C12" s="113"/>
      <c r="D12" s="114"/>
      <c r="E12" s="114"/>
      <c r="F12" s="114"/>
    </row>
    <row r="13" spans="1:7" s="8" customFormat="1" ht="32.25" thickBot="1">
      <c r="B13" s="33" t="s">
        <v>0</v>
      </c>
      <c r="C13" s="34" t="s">
        <v>1</v>
      </c>
      <c r="D13" s="34" t="s">
        <v>52</v>
      </c>
      <c r="E13" s="34" t="s">
        <v>39</v>
      </c>
      <c r="F13" s="35" t="s">
        <v>40</v>
      </c>
    </row>
    <row r="14" spans="1:7">
      <c r="B14" s="13"/>
      <c r="C14" s="11" t="s">
        <v>41</v>
      </c>
      <c r="D14" s="11"/>
      <c r="E14" s="24"/>
      <c r="F14" s="24"/>
    </row>
    <row r="15" spans="1:7">
      <c r="B15" s="5">
        <v>1</v>
      </c>
      <c r="C15" s="1" t="s">
        <v>150</v>
      </c>
      <c r="D15" s="4" t="s">
        <v>105</v>
      </c>
      <c r="E15" s="6">
        <f>SUMIF(СВОД!$C$13:$C$395,C15,СВОД!$E$13:$E$395)</f>
        <v>16461</v>
      </c>
      <c r="F15" s="15">
        <f>E15*1.2</f>
        <v>19753.2</v>
      </c>
    </row>
    <row r="16" spans="1:7">
      <c r="B16" s="5">
        <v>2</v>
      </c>
      <c r="C16" s="1" t="s">
        <v>151</v>
      </c>
      <c r="D16" s="4" t="s">
        <v>105</v>
      </c>
      <c r="E16" s="6">
        <f>SUMIF(СВОД!$C$13:$C$395,C16,СВОД!$E$13:$E$395)</f>
        <v>13675</v>
      </c>
      <c r="F16" s="15">
        <f t="shared" ref="F16:F69" si="0">E16*1.2</f>
        <v>16410</v>
      </c>
    </row>
    <row r="17" spans="2:6">
      <c r="B17" s="5">
        <v>3</v>
      </c>
      <c r="C17" s="1" t="s">
        <v>152</v>
      </c>
      <c r="D17" s="4" t="s">
        <v>105</v>
      </c>
      <c r="E17" s="6">
        <f>SUMIF(СВОД!$C$13:$C$395,C17,СВОД!$E$13:$E$395)</f>
        <v>11542</v>
      </c>
      <c r="F17" s="15">
        <f t="shared" si="0"/>
        <v>13850.4</v>
      </c>
    </row>
    <row r="18" spans="2:6">
      <c r="B18" s="5">
        <v>4</v>
      </c>
      <c r="C18" s="1" t="s">
        <v>153</v>
      </c>
      <c r="D18" s="4" t="s">
        <v>105</v>
      </c>
      <c r="E18" s="6">
        <f>SUMIF(СВОД!$C$13:$C$395,C18,СВОД!$E$13:$E$395)</f>
        <v>9016</v>
      </c>
      <c r="F18" s="15">
        <f t="shared" si="0"/>
        <v>10819.199999999999</v>
      </c>
    </row>
    <row r="19" spans="2:6">
      <c r="B19" s="5">
        <v>5</v>
      </c>
      <c r="C19" s="1" t="s">
        <v>154</v>
      </c>
      <c r="D19" s="4" t="s">
        <v>105</v>
      </c>
      <c r="E19" s="6">
        <f>SUMIF(СВОД!$C$13:$C$395,C19,СВОД!$E$13:$E$395)</f>
        <v>6987</v>
      </c>
      <c r="F19" s="15">
        <f t="shared" si="0"/>
        <v>8384.4</v>
      </c>
    </row>
    <row r="20" spans="2:6">
      <c r="B20" s="5">
        <v>6</v>
      </c>
      <c r="C20" s="1" t="s">
        <v>155</v>
      </c>
      <c r="D20" s="4" t="s">
        <v>105</v>
      </c>
      <c r="E20" s="6">
        <f>SUMIF(СВОД!$C$13:$C$395,C20,СВОД!$E$13:$E$395)</f>
        <v>6030</v>
      </c>
      <c r="F20" s="15">
        <f t="shared" si="0"/>
        <v>7236</v>
      </c>
    </row>
    <row r="21" spans="2:6">
      <c r="B21" s="5">
        <v>7</v>
      </c>
      <c r="C21" s="1" t="s">
        <v>156</v>
      </c>
      <c r="D21" s="4" t="s">
        <v>105</v>
      </c>
      <c r="E21" s="6">
        <f>SUMIF(СВОД!$C$13:$C$395,C21,СВОД!$E$13:$E$395)</f>
        <v>4602</v>
      </c>
      <c r="F21" s="15">
        <f t="shared" si="0"/>
        <v>5522.4</v>
      </c>
    </row>
    <row r="22" spans="2:6">
      <c r="B22" s="5">
        <v>8</v>
      </c>
      <c r="C22" s="1" t="s">
        <v>157</v>
      </c>
      <c r="D22" s="4" t="s">
        <v>105</v>
      </c>
      <c r="E22" s="6">
        <f>SUMIF(СВОД!$C$13:$C$395,C22,СВОД!$E$13:$E$395)</f>
        <v>3461</v>
      </c>
      <c r="F22" s="15">
        <f t="shared" si="0"/>
        <v>4153.2</v>
      </c>
    </row>
    <row r="23" spans="2:6">
      <c r="B23" s="9"/>
      <c r="C23" s="10" t="s">
        <v>311</v>
      </c>
      <c r="D23" s="9"/>
      <c r="E23" s="16"/>
      <c r="F23" s="16"/>
    </row>
    <row r="24" spans="2:6">
      <c r="B24" s="7">
        <v>9</v>
      </c>
      <c r="C24" s="1" t="s">
        <v>118</v>
      </c>
      <c r="D24" s="4" t="s">
        <v>106</v>
      </c>
      <c r="E24" s="6">
        <f>SUMIF(СВОД!$C$13:$C$395,C24,СВОД!$E$13:$E$395)</f>
        <v>19858</v>
      </c>
      <c r="F24" s="15">
        <f t="shared" si="0"/>
        <v>23829.599999999999</v>
      </c>
    </row>
    <row r="25" spans="2:6">
      <c r="B25" s="7">
        <v>10</v>
      </c>
      <c r="C25" s="1" t="s">
        <v>119</v>
      </c>
      <c r="D25" s="4" t="s">
        <v>106</v>
      </c>
      <c r="E25" s="6">
        <f>SUMIF(СВОД!$C$13:$C$395,C25,СВОД!$E$13:$E$395)</f>
        <v>15766</v>
      </c>
      <c r="F25" s="15">
        <f t="shared" si="0"/>
        <v>18919.2</v>
      </c>
    </row>
    <row r="26" spans="2:6">
      <c r="B26" s="7">
        <v>11</v>
      </c>
      <c r="C26" s="1" t="s">
        <v>120</v>
      </c>
      <c r="D26" s="4" t="s">
        <v>106</v>
      </c>
      <c r="E26" s="6">
        <f>SUMIF(СВОД!$C$13:$C$395,C26,СВОД!$E$13:$E$395)</f>
        <v>14430</v>
      </c>
      <c r="F26" s="15">
        <f t="shared" si="0"/>
        <v>17316</v>
      </c>
    </row>
    <row r="27" spans="2:6">
      <c r="B27" s="7">
        <v>12</v>
      </c>
      <c r="C27" s="1" t="s">
        <v>121</v>
      </c>
      <c r="D27" s="4" t="s">
        <v>106</v>
      </c>
      <c r="E27" s="6">
        <f>SUMIF(СВОД!$C$13:$C$395,C27,СВОД!$E$13:$E$395)</f>
        <v>11473</v>
      </c>
      <c r="F27" s="15">
        <f t="shared" si="0"/>
        <v>13767.6</v>
      </c>
    </row>
    <row r="28" spans="2:6">
      <c r="B28" s="7">
        <v>13</v>
      </c>
      <c r="C28" s="1" t="s">
        <v>122</v>
      </c>
      <c r="D28" s="4" t="s">
        <v>106</v>
      </c>
      <c r="E28" s="6">
        <f>SUMIF(СВОД!$C$13:$C$395,C28,СВОД!$E$13:$E$395)</f>
        <v>9506</v>
      </c>
      <c r="F28" s="15">
        <f t="shared" si="0"/>
        <v>11407.199999999999</v>
      </c>
    </row>
    <row r="29" spans="2:6">
      <c r="B29" s="7">
        <v>14</v>
      </c>
      <c r="C29" s="1" t="s">
        <v>123</v>
      </c>
      <c r="D29" s="4" t="s">
        <v>106</v>
      </c>
      <c r="E29" s="6">
        <f>SUMIF(СВОД!$C$13:$C$395,C29,СВОД!$E$13:$E$395)</f>
        <v>8652</v>
      </c>
      <c r="F29" s="15">
        <f t="shared" si="0"/>
        <v>10382.4</v>
      </c>
    </row>
    <row r="30" spans="2:6">
      <c r="B30" s="7">
        <v>15</v>
      </c>
      <c r="C30" s="1" t="s">
        <v>124</v>
      </c>
      <c r="D30" s="4" t="s">
        <v>106</v>
      </c>
      <c r="E30" s="6">
        <f>SUMIF(СВОД!$C$13:$C$395,C30,СВОД!$E$13:$E$395)</f>
        <v>6681</v>
      </c>
      <c r="F30" s="15">
        <f t="shared" si="0"/>
        <v>8017.2</v>
      </c>
    </row>
    <row r="31" spans="2:6">
      <c r="B31" s="7">
        <v>16</v>
      </c>
      <c r="C31" s="1" t="s">
        <v>125</v>
      </c>
      <c r="D31" s="4" t="s">
        <v>106</v>
      </c>
      <c r="E31" s="6">
        <f>SUMIF(СВОД!$C$13:$C$395,C31,СВОД!$E$13:$E$395)</f>
        <v>6306</v>
      </c>
      <c r="F31" s="15">
        <f t="shared" si="0"/>
        <v>7567.2</v>
      </c>
    </row>
    <row r="32" spans="2:6">
      <c r="B32" s="9"/>
      <c r="C32" s="10" t="s">
        <v>91</v>
      </c>
      <c r="D32" s="9"/>
      <c r="E32" s="16"/>
      <c r="F32" s="16"/>
    </row>
    <row r="33" spans="2:6">
      <c r="B33" s="22">
        <v>17</v>
      </c>
      <c r="C33" s="1" t="s">
        <v>107</v>
      </c>
      <c r="D33" s="4" t="s">
        <v>106</v>
      </c>
      <c r="E33" s="6">
        <f>SUMIF(СВОД!$C$13:$C$395,C33,СВОД!$E$13:$E$395)</f>
        <v>4463</v>
      </c>
      <c r="F33" s="15">
        <f t="shared" si="0"/>
        <v>5355.5999999999995</v>
      </c>
    </row>
    <row r="34" spans="2:6" ht="31.5">
      <c r="B34" s="22">
        <v>18</v>
      </c>
      <c r="C34" s="1" t="s">
        <v>108</v>
      </c>
      <c r="D34" s="4" t="s">
        <v>106</v>
      </c>
      <c r="E34" s="6">
        <f>SUMIF(СВОД!$C$13:$C$395,C34,СВОД!$E$13:$E$395)</f>
        <v>3572</v>
      </c>
      <c r="F34" s="15">
        <f t="shared" si="0"/>
        <v>4286.3999999999996</v>
      </c>
    </row>
    <row r="35" spans="2:6" ht="31.5">
      <c r="B35" s="22">
        <v>19</v>
      </c>
      <c r="C35" s="1" t="s">
        <v>109</v>
      </c>
      <c r="D35" s="4" t="s">
        <v>106</v>
      </c>
      <c r="E35" s="6">
        <f>SUMIF(СВОД!$C$13:$C$395,C35,СВОД!$E$13:$E$395)</f>
        <v>2311</v>
      </c>
      <c r="F35" s="15">
        <f t="shared" si="0"/>
        <v>2773.2</v>
      </c>
    </row>
    <row r="36" spans="2:6">
      <c r="B36" s="22">
        <v>20</v>
      </c>
      <c r="C36" s="1" t="s">
        <v>110</v>
      </c>
      <c r="D36" s="4" t="s">
        <v>106</v>
      </c>
      <c r="E36" s="6">
        <f>SUMIF(СВОД!$C$13:$C$395,C36,СВОД!$E$13:$E$395)</f>
        <v>2311</v>
      </c>
      <c r="F36" s="15">
        <f t="shared" si="0"/>
        <v>2773.2</v>
      </c>
    </row>
    <row r="37" spans="2:6">
      <c r="B37" s="9"/>
      <c r="C37" s="11" t="s">
        <v>44</v>
      </c>
      <c r="D37" s="12"/>
      <c r="E37" s="14"/>
      <c r="F37" s="17"/>
    </row>
    <row r="38" spans="2:6">
      <c r="B38" s="7">
        <v>21</v>
      </c>
      <c r="C38" s="1" t="s">
        <v>25</v>
      </c>
      <c r="D38" s="4" t="s">
        <v>106</v>
      </c>
      <c r="E38" s="6">
        <f>SUMIF(СВОД!$C$13:$C$395,C38,СВОД!$E$13:$E$395)</f>
        <v>897</v>
      </c>
      <c r="F38" s="15">
        <f t="shared" si="0"/>
        <v>1076.3999999999999</v>
      </c>
    </row>
    <row r="39" spans="2:6">
      <c r="B39" s="7">
        <v>22</v>
      </c>
      <c r="C39" s="1" t="s">
        <v>26</v>
      </c>
      <c r="D39" s="4" t="s">
        <v>106</v>
      </c>
      <c r="E39" s="6">
        <f>SUMIF(СВОД!$C$13:$C$395,C39,СВОД!$E$13:$E$395)</f>
        <v>826</v>
      </c>
      <c r="F39" s="15">
        <f t="shared" si="0"/>
        <v>991.19999999999993</v>
      </c>
    </row>
    <row r="40" spans="2:6">
      <c r="B40" s="7">
        <v>23</v>
      </c>
      <c r="C40" s="1" t="s">
        <v>86</v>
      </c>
      <c r="D40" s="4" t="s">
        <v>106</v>
      </c>
      <c r="E40" s="6">
        <f>SUMIF(СВОД!$C$13:$C$395,C40,СВОД!$E$13:$E$395)</f>
        <v>826</v>
      </c>
      <c r="F40" s="15">
        <f t="shared" si="0"/>
        <v>991.19999999999993</v>
      </c>
    </row>
    <row r="41" spans="2:6">
      <c r="B41" s="7">
        <v>24</v>
      </c>
      <c r="C41" s="1" t="s">
        <v>27</v>
      </c>
      <c r="D41" s="4" t="s">
        <v>106</v>
      </c>
      <c r="E41" s="6">
        <f>SUMIF(СВОД!$C$13:$C$395,C41,СВОД!$E$13:$E$395)</f>
        <v>780</v>
      </c>
      <c r="F41" s="15">
        <f t="shared" si="0"/>
        <v>936</v>
      </c>
    </row>
    <row r="42" spans="2:6">
      <c r="B42" s="7">
        <v>25</v>
      </c>
      <c r="C42" s="1" t="s">
        <v>28</v>
      </c>
      <c r="D42" s="4" t="s">
        <v>106</v>
      </c>
      <c r="E42" s="6">
        <f>SUMIF(СВОД!$C$13:$C$395,C42,СВОД!$E$13:$E$395)</f>
        <v>689</v>
      </c>
      <c r="F42" s="15">
        <f t="shared" si="0"/>
        <v>826.8</v>
      </c>
    </row>
    <row r="43" spans="2:6">
      <c r="B43" s="7">
        <v>26</v>
      </c>
      <c r="C43" s="1" t="s">
        <v>29</v>
      </c>
      <c r="D43" s="4" t="s">
        <v>106</v>
      </c>
      <c r="E43" s="6">
        <f>SUMIF(СВОД!$C$13:$C$395,C43,СВОД!$E$13:$E$395)</f>
        <v>576</v>
      </c>
      <c r="F43" s="15">
        <f t="shared" si="0"/>
        <v>691.19999999999993</v>
      </c>
    </row>
    <row r="44" spans="2:6">
      <c r="B44" s="7">
        <v>27</v>
      </c>
      <c r="C44" s="1" t="s">
        <v>30</v>
      </c>
      <c r="D44" s="4" t="s">
        <v>106</v>
      </c>
      <c r="E44" s="6">
        <f>SUMIF(СВОД!$C$13:$C$395,C44,СВОД!$E$13:$E$395)</f>
        <v>576</v>
      </c>
      <c r="F44" s="15">
        <f t="shared" si="0"/>
        <v>691.19999999999993</v>
      </c>
    </row>
    <row r="45" spans="2:6">
      <c r="B45" s="7">
        <v>28</v>
      </c>
      <c r="C45" s="1" t="s">
        <v>87</v>
      </c>
      <c r="D45" s="4" t="s">
        <v>106</v>
      </c>
      <c r="E45" s="6">
        <f>SUMIF(СВОД!$C$13:$C$395,C45,СВОД!$E$13:$E$395)</f>
        <v>576</v>
      </c>
      <c r="F45" s="15">
        <f t="shared" si="0"/>
        <v>691.19999999999993</v>
      </c>
    </row>
    <row r="46" spans="2:6">
      <c r="B46" s="9"/>
      <c r="C46" s="10" t="s">
        <v>312</v>
      </c>
      <c r="D46" s="9"/>
      <c r="E46" s="16"/>
      <c r="F46" s="16"/>
    </row>
    <row r="47" spans="2:6">
      <c r="B47" s="7">
        <v>29</v>
      </c>
      <c r="C47" s="1" t="s">
        <v>134</v>
      </c>
      <c r="D47" s="4" t="s">
        <v>106</v>
      </c>
      <c r="E47" s="6">
        <f>SUMIF(СВОД!$C$13:$C$395,C47,СВОД!$E$13:$E$395)</f>
        <v>130006</v>
      </c>
      <c r="F47" s="15">
        <f t="shared" ref="F47:F63" si="1">E47*1.2</f>
        <v>156007.19999999998</v>
      </c>
    </row>
    <row r="48" spans="2:6">
      <c r="B48" s="7">
        <v>30</v>
      </c>
      <c r="C48" s="1" t="s">
        <v>135</v>
      </c>
      <c r="D48" s="4" t="s">
        <v>106</v>
      </c>
      <c r="E48" s="6">
        <f>SUMIF(СВОД!$C$13:$C$395,C48,СВОД!$E$13:$E$395)</f>
        <v>102165</v>
      </c>
      <c r="F48" s="15">
        <f t="shared" si="1"/>
        <v>122598</v>
      </c>
    </row>
    <row r="49" spans="2:6">
      <c r="B49" s="7">
        <v>31</v>
      </c>
      <c r="C49" s="1" t="s">
        <v>136</v>
      </c>
      <c r="D49" s="4" t="s">
        <v>106</v>
      </c>
      <c r="E49" s="6">
        <f>SUMIF(СВОД!$C$13:$C$395,C49,СВОД!$E$13:$E$395)</f>
        <v>80796</v>
      </c>
      <c r="F49" s="15">
        <f t="shared" si="1"/>
        <v>96955.199999999997</v>
      </c>
    </row>
    <row r="50" spans="2:6">
      <c r="B50" s="7">
        <v>32</v>
      </c>
      <c r="C50" s="1" t="s">
        <v>137</v>
      </c>
      <c r="D50" s="4" t="s">
        <v>106</v>
      </c>
      <c r="E50" s="6">
        <f>SUMIF(СВОД!$C$13:$C$395,C50,СВОД!$E$13:$E$395)</f>
        <v>58694</v>
      </c>
      <c r="F50" s="15">
        <f t="shared" si="1"/>
        <v>70432.800000000003</v>
      </c>
    </row>
    <row r="51" spans="2:6">
      <c r="B51" s="7">
        <v>33</v>
      </c>
      <c r="C51" s="1" t="s">
        <v>138</v>
      </c>
      <c r="D51" s="4" t="s">
        <v>106</v>
      </c>
      <c r="E51" s="6">
        <f>SUMIF(СВОД!$C$13:$C$395,C51,СВОД!$E$13:$E$395)</f>
        <v>41979</v>
      </c>
      <c r="F51" s="15">
        <f t="shared" si="1"/>
        <v>50374.799999999996</v>
      </c>
    </row>
    <row r="52" spans="2:6">
      <c r="B52" s="7">
        <v>34</v>
      </c>
      <c r="C52" s="1" t="s">
        <v>139</v>
      </c>
      <c r="D52" s="4" t="s">
        <v>106</v>
      </c>
      <c r="E52" s="6">
        <f>SUMIF(СВОД!$C$13:$C$395,C52,СВОД!$E$13:$E$395)</f>
        <v>35824</v>
      </c>
      <c r="F52" s="15">
        <f t="shared" si="1"/>
        <v>42988.799999999996</v>
      </c>
    </row>
    <row r="53" spans="2:6">
      <c r="B53" s="7">
        <v>35</v>
      </c>
      <c r="C53" s="1" t="s">
        <v>140</v>
      </c>
      <c r="D53" s="4" t="s">
        <v>106</v>
      </c>
      <c r="E53" s="6">
        <f>SUMIF(СВОД!$C$13:$C$395,C53,СВОД!$E$13:$E$395)</f>
        <v>22605</v>
      </c>
      <c r="F53" s="15">
        <f t="shared" si="1"/>
        <v>27126</v>
      </c>
    </row>
    <row r="54" spans="2:6">
      <c r="B54" s="7">
        <v>36</v>
      </c>
      <c r="C54" s="1" t="s">
        <v>141</v>
      </c>
      <c r="D54" s="4" t="s">
        <v>106</v>
      </c>
      <c r="E54" s="6">
        <f>SUMIF(СВОД!$C$13:$C$395,C54,СВОД!$E$13:$E$395)</f>
        <v>20495</v>
      </c>
      <c r="F54" s="15">
        <f t="shared" si="1"/>
        <v>24594</v>
      </c>
    </row>
    <row r="55" spans="2:6">
      <c r="B55" s="9"/>
      <c r="C55" s="10" t="s">
        <v>313</v>
      </c>
      <c r="D55" s="9"/>
      <c r="E55" s="16"/>
      <c r="F55" s="16"/>
    </row>
    <row r="56" spans="2:6">
      <c r="B56" s="7">
        <v>37</v>
      </c>
      <c r="C56" s="1" t="s">
        <v>126</v>
      </c>
      <c r="D56" s="4" t="s">
        <v>106</v>
      </c>
      <c r="E56" s="6">
        <f>SUMIF(СВОД!$C$13:$C$395,C56,СВОД!$E$13:$E$395)</f>
        <v>262031</v>
      </c>
      <c r="F56" s="15">
        <f t="shared" si="1"/>
        <v>314437.2</v>
      </c>
    </row>
    <row r="57" spans="2:6">
      <c r="B57" s="7">
        <v>38</v>
      </c>
      <c r="C57" s="1" t="s">
        <v>127</v>
      </c>
      <c r="D57" s="4" t="s">
        <v>106</v>
      </c>
      <c r="E57" s="6">
        <f>SUMIF(СВОД!$C$13:$C$395,C57,СВОД!$E$13:$E$395)</f>
        <v>197162</v>
      </c>
      <c r="F57" s="15">
        <f t="shared" si="1"/>
        <v>236594.4</v>
      </c>
    </row>
    <row r="58" spans="2:6">
      <c r="B58" s="7">
        <v>39</v>
      </c>
      <c r="C58" s="1" t="s">
        <v>128</v>
      </c>
      <c r="D58" s="4" t="s">
        <v>106</v>
      </c>
      <c r="E58" s="6">
        <f>SUMIF(СВОД!$C$13:$C$395,C58,СВОД!$E$13:$E$395)</f>
        <v>175516</v>
      </c>
      <c r="F58" s="15">
        <f t="shared" si="1"/>
        <v>210619.19999999998</v>
      </c>
    </row>
    <row r="59" spans="2:6">
      <c r="B59" s="7">
        <v>40</v>
      </c>
      <c r="C59" s="1" t="s">
        <v>129</v>
      </c>
      <c r="D59" s="4" t="s">
        <v>106</v>
      </c>
      <c r="E59" s="6">
        <f>SUMIF(СВОД!$C$13:$C$395,C59,СВОД!$E$13:$E$395)</f>
        <v>133070</v>
      </c>
      <c r="F59" s="15">
        <f t="shared" si="1"/>
        <v>159684</v>
      </c>
    </row>
    <row r="60" spans="2:6">
      <c r="B60" s="7">
        <v>41</v>
      </c>
      <c r="C60" s="1" t="s">
        <v>130</v>
      </c>
      <c r="D60" s="4" t="s">
        <v>106</v>
      </c>
      <c r="E60" s="6">
        <f>SUMIF(СВОД!$C$13:$C$395,C60,СВОД!$E$13:$E$395)</f>
        <v>91265</v>
      </c>
      <c r="F60" s="15">
        <f t="shared" si="1"/>
        <v>109518</v>
      </c>
    </row>
    <row r="61" spans="2:6">
      <c r="B61" s="7">
        <v>42</v>
      </c>
      <c r="C61" s="1" t="s">
        <v>131</v>
      </c>
      <c r="D61" s="4" t="s">
        <v>106</v>
      </c>
      <c r="E61" s="6">
        <f>SUMIF(СВОД!$C$13:$C$395,C61,СВОД!$E$13:$E$395)</f>
        <v>66301</v>
      </c>
      <c r="F61" s="15">
        <f t="shared" si="1"/>
        <v>79561.2</v>
      </c>
    </row>
    <row r="62" spans="2:6">
      <c r="B62" s="7">
        <v>43</v>
      </c>
      <c r="C62" s="1" t="s">
        <v>132</v>
      </c>
      <c r="D62" s="4" t="s">
        <v>106</v>
      </c>
      <c r="E62" s="6">
        <f>SUMIF(СВОД!$C$13:$C$395,C62,СВОД!$E$13:$E$395)</f>
        <v>51732</v>
      </c>
      <c r="F62" s="15">
        <f t="shared" si="1"/>
        <v>62078.399999999994</v>
      </c>
    </row>
    <row r="63" spans="2:6">
      <c r="B63" s="7">
        <v>44</v>
      </c>
      <c r="C63" s="1" t="s">
        <v>133</v>
      </c>
      <c r="D63" s="4" t="s">
        <v>106</v>
      </c>
      <c r="E63" s="6">
        <f>SUMIF(СВОД!$C$13:$C$395,C63,СВОД!$E$13:$E$395)</f>
        <v>42119</v>
      </c>
      <c r="F63" s="15">
        <f t="shared" si="1"/>
        <v>50542.799999999996</v>
      </c>
    </row>
    <row r="64" spans="2:6">
      <c r="B64" s="9"/>
      <c r="C64" s="10" t="s">
        <v>45</v>
      </c>
      <c r="D64" s="9"/>
      <c r="E64" s="16"/>
      <c r="F64" s="16"/>
    </row>
    <row r="65" spans="2:6">
      <c r="B65" s="7">
        <v>45</v>
      </c>
      <c r="C65" s="23" t="s">
        <v>35</v>
      </c>
      <c r="D65" s="4" t="s">
        <v>106</v>
      </c>
      <c r="E65" s="6">
        <f>SUMIF(СВОД!$C$13:$C$395,C65,СВОД!$E$13:$E$395)</f>
        <v>31853</v>
      </c>
      <c r="F65" s="15">
        <f t="shared" si="0"/>
        <v>38223.599999999999</v>
      </c>
    </row>
    <row r="66" spans="2:6">
      <c r="B66" s="7">
        <v>46</v>
      </c>
      <c r="C66" s="23" t="s">
        <v>36</v>
      </c>
      <c r="D66" s="4" t="s">
        <v>106</v>
      </c>
      <c r="E66" s="6">
        <f>SUMIF(СВОД!$C$13:$C$395,C66,СВОД!$E$13:$E$395)</f>
        <v>6974</v>
      </c>
      <c r="F66" s="15">
        <f t="shared" si="0"/>
        <v>8368.7999999999993</v>
      </c>
    </row>
    <row r="67" spans="2:6">
      <c r="B67" s="7">
        <v>47</v>
      </c>
      <c r="C67" s="23" t="s">
        <v>37</v>
      </c>
      <c r="D67" s="4" t="s">
        <v>106</v>
      </c>
      <c r="E67" s="6">
        <f>SUMIF(СВОД!$C$13:$C$395,C67,СВОД!$E$13:$E$395)</f>
        <v>6671</v>
      </c>
      <c r="F67" s="15">
        <f t="shared" si="0"/>
        <v>8005.2</v>
      </c>
    </row>
    <row r="68" spans="2:6">
      <c r="B68" s="7">
        <v>48</v>
      </c>
      <c r="C68" s="23" t="s">
        <v>38</v>
      </c>
      <c r="D68" s="4" t="s">
        <v>106</v>
      </c>
      <c r="E68" s="6">
        <f>SUMIF(СВОД!$C$13:$C$395,C68,СВОД!$E$13:$E$395)</f>
        <v>6066</v>
      </c>
      <c r="F68" s="15">
        <f t="shared" si="0"/>
        <v>7279.2</v>
      </c>
    </row>
    <row r="69" spans="2:6">
      <c r="B69" s="7">
        <v>49</v>
      </c>
      <c r="C69" s="23" t="s">
        <v>90</v>
      </c>
      <c r="D69" s="4" t="s">
        <v>106</v>
      </c>
      <c r="E69" s="6">
        <f>SUMIF(СВОД!$C$13:$C$395,C69,СВОД!$E$13:$E$395)</f>
        <v>5813</v>
      </c>
      <c r="F69" s="15">
        <f t="shared" si="0"/>
        <v>6975.5999999999995</v>
      </c>
    </row>
    <row r="70" spans="2:6">
      <c r="B70" s="9"/>
      <c r="C70" s="10" t="s">
        <v>51</v>
      </c>
      <c r="D70" s="9"/>
      <c r="E70" s="16"/>
      <c r="F70" s="16"/>
    </row>
    <row r="71" spans="2:6">
      <c r="B71" s="7">
        <v>50</v>
      </c>
      <c r="C71" s="1" t="s">
        <v>31</v>
      </c>
      <c r="D71" s="4" t="s">
        <v>106</v>
      </c>
      <c r="E71" s="6">
        <f>SUMIF(СВОД!$C$13:$C$395,C71,СВОД!$E$13:$E$395)</f>
        <v>36633</v>
      </c>
      <c r="F71" s="15">
        <f t="shared" ref="F71:F74" si="2">E71*1.2</f>
        <v>43959.6</v>
      </c>
    </row>
    <row r="72" spans="2:6">
      <c r="B72" s="7">
        <v>51</v>
      </c>
      <c r="C72" s="23" t="s">
        <v>33</v>
      </c>
      <c r="D72" s="4" t="s">
        <v>106</v>
      </c>
      <c r="E72" s="6">
        <f>SUMIF(СВОД!$C$13:$C$395,C72,СВОД!$E$13:$E$395)</f>
        <v>23452</v>
      </c>
      <c r="F72" s="15">
        <f t="shared" si="2"/>
        <v>28142.399999999998</v>
      </c>
    </row>
    <row r="73" spans="2:6">
      <c r="B73" s="7">
        <v>52</v>
      </c>
      <c r="C73" s="1" t="s">
        <v>32</v>
      </c>
      <c r="D73" s="4" t="s">
        <v>106</v>
      </c>
      <c r="E73" s="6">
        <f>SUMIF(СВОД!$C$13:$C$395,C73,СВОД!$E$13:$E$395)</f>
        <v>31096</v>
      </c>
      <c r="F73" s="15">
        <f t="shared" si="2"/>
        <v>37315.199999999997</v>
      </c>
    </row>
    <row r="74" spans="2:6">
      <c r="B74" s="7">
        <v>53</v>
      </c>
      <c r="C74" s="1" t="s">
        <v>34</v>
      </c>
      <c r="D74" s="4" t="s">
        <v>106</v>
      </c>
      <c r="E74" s="6">
        <f>SUMIF(СВОД!$C$13:$C$395,C74,СВОД!$E$13:$E$395)</f>
        <v>22704</v>
      </c>
      <c r="F74" s="15">
        <f t="shared" si="2"/>
        <v>27244.799999999999</v>
      </c>
    </row>
    <row r="75" spans="2:6">
      <c r="B75" s="9"/>
      <c r="C75" s="10" t="s">
        <v>46</v>
      </c>
      <c r="D75" s="9"/>
      <c r="E75" s="16"/>
      <c r="F75" s="16"/>
    </row>
    <row r="76" spans="2:6">
      <c r="B76" s="7">
        <v>54</v>
      </c>
      <c r="C76" s="1" t="s">
        <v>22</v>
      </c>
      <c r="D76" s="4" t="s">
        <v>106</v>
      </c>
      <c r="E76" s="6">
        <f>SUMIF(СВОД!$C$13:$C$395,C76,СВОД!$E$13:$E$395)</f>
        <v>3860</v>
      </c>
      <c r="F76" s="15">
        <f t="shared" ref="F76" si="3">E76*1.2</f>
        <v>4632</v>
      </c>
    </row>
    <row r="77" spans="2:6">
      <c r="B77" s="7">
        <v>55</v>
      </c>
      <c r="C77" s="1" t="s">
        <v>24</v>
      </c>
      <c r="D77" s="4" t="s">
        <v>106</v>
      </c>
      <c r="E77" s="6">
        <f>SUMIF(СВОД!$C$13:$C$395,C77,СВОД!$E$13:$E$395)</f>
        <v>1470</v>
      </c>
      <c r="F77" s="15">
        <f>E77*1.2</f>
        <v>1764</v>
      </c>
    </row>
    <row r="78" spans="2:6">
      <c r="B78" s="7">
        <v>56</v>
      </c>
      <c r="C78" s="1" t="s">
        <v>23</v>
      </c>
      <c r="D78" s="4" t="s">
        <v>106</v>
      </c>
      <c r="E78" s="6">
        <f>SUMIF(СВОД!$C$13:$C$395,C78,СВОД!$E$13:$E$395)</f>
        <v>1052</v>
      </c>
      <c r="F78" s="15">
        <f>E78*1.2</f>
        <v>1262.3999999999999</v>
      </c>
    </row>
    <row r="79" spans="2:6">
      <c r="B79" s="9"/>
      <c r="C79" s="10" t="s">
        <v>47</v>
      </c>
      <c r="D79" s="9"/>
      <c r="E79" s="16"/>
      <c r="F79" s="16"/>
    </row>
    <row r="80" spans="2:6">
      <c r="B80" s="7">
        <v>57</v>
      </c>
      <c r="C80" s="1" t="s">
        <v>21</v>
      </c>
      <c r="D80" s="4" t="s">
        <v>105</v>
      </c>
      <c r="E80" s="6">
        <f>SUMIF(СВОД!$C$13:$C$395,C80,СВОД!$E$13:$E$395)</f>
        <v>23</v>
      </c>
      <c r="F80" s="15">
        <f>E80*1.2</f>
        <v>27.599999999999998</v>
      </c>
    </row>
    <row r="81" spans="2:6">
      <c r="B81" s="7">
        <v>58</v>
      </c>
      <c r="C81" s="1" t="s">
        <v>85</v>
      </c>
      <c r="D81" s="4" t="s">
        <v>105</v>
      </c>
      <c r="E81" s="6">
        <f>SUMIF(СВОД!$C$13:$C$395,C81,СВОД!$E$13:$E$395)</f>
        <v>21</v>
      </c>
      <c r="F81" s="15">
        <f>E81*1.2</f>
        <v>25.2</v>
      </c>
    </row>
    <row r="82" spans="2:6">
      <c r="B82" s="9"/>
      <c r="C82" s="10" t="s">
        <v>111</v>
      </c>
      <c r="D82" s="9"/>
      <c r="E82" s="9"/>
      <c r="F82" s="9"/>
    </row>
    <row r="83" spans="2:6">
      <c r="B83" s="7">
        <v>59</v>
      </c>
      <c r="C83" s="1" t="s">
        <v>112</v>
      </c>
      <c r="D83" s="4" t="s">
        <v>106</v>
      </c>
      <c r="E83" s="6">
        <f>SUMIF(СВОД!$C$13:$C$395,C83,СВОД!$E$13:$E$395)</f>
        <v>2297</v>
      </c>
      <c r="F83" s="15">
        <f t="shared" ref="F83:F84" si="4">E83*1.2</f>
        <v>2756.4</v>
      </c>
    </row>
    <row r="84" spans="2:6">
      <c r="B84" s="7">
        <v>60</v>
      </c>
      <c r="C84" s="1" t="s">
        <v>113</v>
      </c>
      <c r="D84" s="4" t="s">
        <v>106</v>
      </c>
      <c r="E84" s="6">
        <f>SUMIF(СВОД!$C$13:$C$395,C84,СВОД!$E$13:$E$395)</f>
        <v>331</v>
      </c>
      <c r="F84" s="15">
        <f t="shared" si="4"/>
        <v>397.2</v>
      </c>
    </row>
    <row r="85" spans="2:6">
      <c r="B85" s="9"/>
      <c r="C85" s="10" t="s">
        <v>158</v>
      </c>
      <c r="D85" s="9"/>
      <c r="E85" s="16"/>
      <c r="F85" s="16"/>
    </row>
    <row r="86" spans="2:6" s="3" customFormat="1">
      <c r="B86" s="7">
        <v>61</v>
      </c>
      <c r="C86" s="1" t="s">
        <v>142</v>
      </c>
      <c r="D86" s="4" t="s">
        <v>106</v>
      </c>
      <c r="E86" s="6">
        <f>SUMIF(СВОД!$C$13:$C$395,C86,СВОД!$E$13:$E$395)</f>
        <v>5069</v>
      </c>
      <c r="F86" s="15">
        <f t="shared" ref="F86:F96" si="5">E86*1.2</f>
        <v>6082.8</v>
      </c>
    </row>
    <row r="87" spans="2:6" s="3" customFormat="1">
      <c r="B87" s="7">
        <v>62</v>
      </c>
      <c r="C87" s="1" t="s">
        <v>143</v>
      </c>
      <c r="D87" s="4" t="s">
        <v>106</v>
      </c>
      <c r="E87" s="6">
        <f>SUMIF(СВОД!$C$13:$C$395,C87,СВОД!$E$13:$E$395)</f>
        <v>4629</v>
      </c>
      <c r="F87" s="15">
        <f t="shared" si="5"/>
        <v>5554.8</v>
      </c>
    </row>
    <row r="88" spans="2:6">
      <c r="B88" s="7">
        <v>63</v>
      </c>
      <c r="C88" s="1" t="s">
        <v>144</v>
      </c>
      <c r="D88" s="4" t="s">
        <v>106</v>
      </c>
      <c r="E88" s="6">
        <f>SUMIF(СВОД!$C$13:$C$395,C88,СВОД!$E$13:$E$395)</f>
        <v>4035</v>
      </c>
      <c r="F88" s="15">
        <f t="shared" si="5"/>
        <v>4842</v>
      </c>
    </row>
    <row r="89" spans="2:6">
      <c r="B89" s="7">
        <v>64</v>
      </c>
      <c r="C89" s="1" t="s">
        <v>145</v>
      </c>
      <c r="D89" s="4" t="s">
        <v>106</v>
      </c>
      <c r="E89" s="6">
        <f>SUMIF(СВОД!$C$13:$C$395,C89,СВОД!$E$13:$E$395)</f>
        <v>3376</v>
      </c>
      <c r="F89" s="15">
        <f t="shared" si="5"/>
        <v>4051.2</v>
      </c>
    </row>
    <row r="90" spans="2:6">
      <c r="B90" s="7">
        <v>65</v>
      </c>
      <c r="C90" s="1" t="s">
        <v>146</v>
      </c>
      <c r="D90" s="4" t="s">
        <v>106</v>
      </c>
      <c r="E90" s="6">
        <f>SUMIF(СВОД!$C$13:$C$395,C90,СВОД!$E$13:$E$395)</f>
        <v>2798</v>
      </c>
      <c r="F90" s="15">
        <f t="shared" si="5"/>
        <v>3357.6</v>
      </c>
    </row>
    <row r="91" spans="2:6">
      <c r="B91" s="7">
        <v>66</v>
      </c>
      <c r="C91" s="1" t="s">
        <v>147</v>
      </c>
      <c r="D91" s="4" t="s">
        <v>106</v>
      </c>
      <c r="E91" s="6">
        <f>SUMIF(СВОД!$C$13:$C$395,C91,СВОД!$E$13:$E$395)</f>
        <v>2253</v>
      </c>
      <c r="F91" s="15">
        <f t="shared" si="5"/>
        <v>2703.6</v>
      </c>
    </row>
    <row r="92" spans="2:6">
      <c r="B92" s="7">
        <v>67</v>
      </c>
      <c r="C92" s="1" t="s">
        <v>148</v>
      </c>
      <c r="D92" s="4" t="s">
        <v>106</v>
      </c>
      <c r="E92" s="6">
        <f>SUMIF(СВОД!$C$13:$C$395,C92,СВОД!$E$13:$E$395)</f>
        <v>1741</v>
      </c>
      <c r="F92" s="15">
        <f t="shared" si="5"/>
        <v>2089.1999999999998</v>
      </c>
    </row>
    <row r="93" spans="2:6">
      <c r="B93" s="7">
        <v>68</v>
      </c>
      <c r="C93" s="1" t="s">
        <v>149</v>
      </c>
      <c r="D93" s="4" t="s">
        <v>106</v>
      </c>
      <c r="E93" s="6">
        <f>SUMIF(СВОД!$C$13:$C$395,C93,СВОД!$E$13:$E$395)</f>
        <v>1410</v>
      </c>
      <c r="F93" s="15">
        <f t="shared" si="5"/>
        <v>1692</v>
      </c>
    </row>
    <row r="94" spans="2:6">
      <c r="B94" s="9"/>
      <c r="C94" s="10" t="s">
        <v>159</v>
      </c>
      <c r="D94" s="9"/>
      <c r="E94" s="16"/>
      <c r="F94" s="16"/>
    </row>
    <row r="95" spans="2:6">
      <c r="B95" s="7">
        <v>69</v>
      </c>
      <c r="C95" s="1" t="s">
        <v>160</v>
      </c>
      <c r="D95" s="4" t="s">
        <v>106</v>
      </c>
      <c r="E95" s="6">
        <f>SUMIF(СВОД!$C$13:$C$395,C95,СВОД!$E$13:$E$395)</f>
        <v>418082</v>
      </c>
      <c r="F95" s="15">
        <f t="shared" si="5"/>
        <v>501698.39999999997</v>
      </c>
    </row>
    <row r="96" spans="2:6">
      <c r="B96" s="7">
        <v>70</v>
      </c>
      <c r="C96" s="1" t="s">
        <v>161</v>
      </c>
      <c r="D96" s="4" t="s">
        <v>106</v>
      </c>
      <c r="E96" s="6">
        <f>SUMIF(СВОД!$C$13:$C$395,C96,СВОД!$E$13:$E$395)</f>
        <v>465598</v>
      </c>
      <c r="F96" s="15">
        <f t="shared" si="5"/>
        <v>558717.6</v>
      </c>
    </row>
    <row r="97" spans="2:6">
      <c r="B97" s="41"/>
      <c r="C97" s="42"/>
      <c r="D97" s="43"/>
      <c r="E97" s="44"/>
      <c r="F97" s="45"/>
    </row>
    <row r="98" spans="2:6">
      <c r="B98" s="40" t="s">
        <v>301</v>
      </c>
      <c r="C98" s="27"/>
      <c r="D98" s="18"/>
      <c r="E98" s="18"/>
      <c r="F98" s="18"/>
    </row>
    <row r="99" spans="2:6">
      <c r="B99" s="18" t="s">
        <v>199</v>
      </c>
      <c r="C99" s="40" t="s">
        <v>200</v>
      </c>
      <c r="D99" s="18"/>
      <c r="E99" s="18"/>
      <c r="F99" s="18"/>
    </row>
    <row r="100" spans="2:6">
      <c r="B100" s="18" t="s">
        <v>202</v>
      </c>
      <c r="C100" s="40" t="s">
        <v>203</v>
      </c>
      <c r="D100" s="18"/>
      <c r="E100" s="18"/>
      <c r="F100" s="18"/>
    </row>
  </sheetData>
  <mergeCells count="5">
    <mergeCell ref="C2:F2"/>
    <mergeCell ref="C3:F3"/>
    <mergeCell ref="C4:F4"/>
    <mergeCell ref="C5:F5"/>
    <mergeCell ref="C6:F6"/>
  </mergeCells>
  <hyperlinks>
    <hyperlink ref="C5" r:id="rId1"/>
    <hyperlink ref="C4" r:id="rId2"/>
  </hyperlinks>
  <printOptions horizontalCentered="1"/>
  <pageMargins left="0.70866141732283472" right="0.31496062992125984" top="0.35433070866141736" bottom="0.35433070866141736" header="0.31496062992125984" footer="0.31496062992125984"/>
  <pageSetup paperSize="9" scale="7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3"/>
  <sheetViews>
    <sheetView tabSelected="1" view="pageBreakPreview" zoomScale="115" zoomScaleNormal="100" zoomScaleSheetLayoutView="115" workbookViewId="0">
      <selection activeCell="C8" sqref="C8"/>
    </sheetView>
  </sheetViews>
  <sheetFormatPr defaultRowHeight="15.75"/>
  <cols>
    <col min="2" max="2" width="4.28515625" style="3" customWidth="1"/>
    <col min="3" max="3" width="70" style="2" bestFit="1" customWidth="1"/>
    <col min="4" max="4" width="9.140625" style="3"/>
    <col min="5" max="6" width="16" style="3" customWidth="1"/>
  </cols>
  <sheetData>
    <row r="1" spans="1:7">
      <c r="B1" s="18"/>
      <c r="C1" s="19"/>
      <c r="D1" s="18"/>
      <c r="E1" s="18"/>
      <c r="F1" s="18"/>
    </row>
    <row r="2" spans="1:7" ht="18.75">
      <c r="B2" s="18"/>
      <c r="C2" s="130" t="s">
        <v>445</v>
      </c>
      <c r="D2" s="130"/>
      <c r="E2" s="130"/>
      <c r="F2" s="130"/>
    </row>
    <row r="3" spans="1:7" ht="18.75">
      <c r="B3" s="18"/>
      <c r="C3" s="130" t="s">
        <v>446</v>
      </c>
      <c r="D3" s="130"/>
      <c r="E3" s="130"/>
      <c r="F3" s="130"/>
    </row>
    <row r="4" spans="1:7" ht="18.75">
      <c r="B4" s="18"/>
      <c r="C4" s="131" t="s">
        <v>447</v>
      </c>
      <c r="D4" s="131"/>
      <c r="E4" s="131"/>
      <c r="F4" s="131"/>
    </row>
    <row r="5" spans="1:7" ht="18.75">
      <c r="B5" s="18"/>
      <c r="C5" s="131" t="s">
        <v>448</v>
      </c>
      <c r="D5" s="131"/>
      <c r="E5" s="131"/>
      <c r="F5" s="131"/>
    </row>
    <row r="6" spans="1:7">
      <c r="B6" s="18"/>
      <c r="D6" s="18"/>
      <c r="E6" s="18"/>
      <c r="F6" s="18"/>
    </row>
    <row r="7" spans="1:7">
      <c r="C7" s="18"/>
      <c r="D7" s="18"/>
      <c r="E7" s="18"/>
      <c r="F7" s="125"/>
    </row>
    <row r="8" spans="1:7" s="122" customFormat="1" ht="35.25" customHeight="1" thickBot="1">
      <c r="A8" s="127"/>
      <c r="B8" s="117"/>
      <c r="C8" s="129" t="s">
        <v>450</v>
      </c>
      <c r="D8" s="119"/>
      <c r="E8" s="120"/>
      <c r="F8" s="120"/>
      <c r="G8" s="121"/>
    </row>
    <row r="9" spans="1:7" ht="18.75">
      <c r="B9" s="114"/>
      <c r="C9" s="123" t="s">
        <v>162</v>
      </c>
      <c r="D9" s="114"/>
      <c r="E9" s="114"/>
      <c r="F9" s="114"/>
    </row>
    <row r="10" spans="1:7" ht="18.75">
      <c r="B10" s="114"/>
      <c r="C10" s="126" t="s">
        <v>164</v>
      </c>
      <c r="D10" s="114"/>
      <c r="E10" s="114"/>
      <c r="F10" s="114"/>
    </row>
    <row r="11" spans="1:7" ht="18.75">
      <c r="B11" s="114"/>
      <c r="C11" s="123" t="s">
        <v>449</v>
      </c>
      <c r="D11" s="114"/>
      <c r="E11" s="114"/>
      <c r="F11" s="114"/>
    </row>
    <row r="12" spans="1:7" ht="15" customHeight="1">
      <c r="B12" s="18"/>
      <c r="C12" s="124" t="s">
        <v>163</v>
      </c>
      <c r="D12" s="114"/>
      <c r="E12" s="114"/>
      <c r="F12" s="114"/>
    </row>
    <row r="13" spans="1:7" thickBot="1">
      <c r="B13" s="117"/>
      <c r="C13" s="118"/>
      <c r="D13" s="119"/>
      <c r="E13" s="120"/>
      <c r="F13" s="120"/>
    </row>
    <row r="14" spans="1:7" s="8" customFormat="1" ht="32.25" thickBot="1">
      <c r="B14" s="36" t="s">
        <v>0</v>
      </c>
      <c r="C14" s="37" t="s">
        <v>1</v>
      </c>
      <c r="D14" s="37" t="s">
        <v>52</v>
      </c>
      <c r="E14" s="37" t="s">
        <v>39</v>
      </c>
      <c r="F14" s="38" t="s">
        <v>40</v>
      </c>
    </row>
    <row r="15" spans="1:7">
      <c r="B15" s="13"/>
      <c r="C15" s="11" t="s">
        <v>41</v>
      </c>
      <c r="D15" s="11"/>
      <c r="E15" s="24"/>
      <c r="F15" s="24"/>
    </row>
    <row r="16" spans="1:7">
      <c r="B16" s="5">
        <v>1</v>
      </c>
      <c r="C16" s="1" t="s">
        <v>165</v>
      </c>
      <c r="D16" s="4" t="s">
        <v>105</v>
      </c>
      <c r="E16" s="6">
        <f>SUMIF(СВОД!$C$13:$C$395,C16,СВОД!$E$13:$E$395)</f>
        <v>13401</v>
      </c>
      <c r="F16" s="15">
        <f>E16*1.2</f>
        <v>16081.199999999999</v>
      </c>
    </row>
    <row r="17" spans="2:6">
      <c r="B17" s="5">
        <v>2</v>
      </c>
      <c r="C17" s="1" t="s">
        <v>166</v>
      </c>
      <c r="D17" s="4" t="s">
        <v>105</v>
      </c>
      <c r="E17" s="6">
        <f>SUMIF(СВОД!$C$13:$C$395,C17,СВОД!$E$13:$E$395)</f>
        <v>11100</v>
      </c>
      <c r="F17" s="15">
        <f t="shared" ref="F17:F137" si="0">E17*1.2</f>
        <v>13320</v>
      </c>
    </row>
    <row r="18" spans="2:6">
      <c r="B18" s="5">
        <v>3</v>
      </c>
      <c r="C18" s="1" t="s">
        <v>167</v>
      </c>
      <c r="D18" s="4" t="s">
        <v>105</v>
      </c>
      <c r="E18" s="6">
        <f>SUMIF(СВОД!$C$13:$C$395,C18,СВОД!$E$13:$E$395)</f>
        <v>9385</v>
      </c>
      <c r="F18" s="15">
        <f t="shared" si="0"/>
        <v>11262</v>
      </c>
    </row>
    <row r="19" spans="2:6">
      <c r="B19" s="5">
        <v>4</v>
      </c>
      <c r="C19" s="1" t="s">
        <v>168</v>
      </c>
      <c r="D19" s="4" t="s">
        <v>105</v>
      </c>
      <c r="E19" s="6">
        <f>SUMIF(СВОД!$C$13:$C$395,C19,СВОД!$E$13:$E$395)</f>
        <v>7333</v>
      </c>
      <c r="F19" s="15">
        <f t="shared" ref="F19:F22" si="1">E19*1.2</f>
        <v>8799.6</v>
      </c>
    </row>
    <row r="20" spans="2:6">
      <c r="B20" s="5">
        <v>5</v>
      </c>
      <c r="C20" s="1" t="s">
        <v>169</v>
      </c>
      <c r="D20" s="4" t="s">
        <v>105</v>
      </c>
      <c r="E20" s="6">
        <f>SUMIF(СВОД!$C$13:$C$395,C20,СВОД!$E$13:$E$395)</f>
        <v>5742</v>
      </c>
      <c r="F20" s="15">
        <f t="shared" si="1"/>
        <v>6890.4</v>
      </c>
    </row>
    <row r="21" spans="2:6">
      <c r="B21" s="5">
        <v>6</v>
      </c>
      <c r="C21" s="1" t="s">
        <v>170</v>
      </c>
      <c r="D21" s="4" t="s">
        <v>105</v>
      </c>
      <c r="E21" s="6">
        <f>SUMIF(СВОД!$C$13:$C$395,C21,СВОД!$E$13:$E$395)</f>
        <v>4721</v>
      </c>
      <c r="F21" s="15">
        <f t="shared" si="1"/>
        <v>5665.2</v>
      </c>
    </row>
    <row r="22" spans="2:6">
      <c r="B22" s="5">
        <v>7</v>
      </c>
      <c r="C22" s="1" t="s">
        <v>171</v>
      </c>
      <c r="D22" s="4" t="s">
        <v>105</v>
      </c>
      <c r="E22" s="6">
        <f>SUMIF(СВОД!$C$13:$C$395,C22,СВОД!$E$13:$E$395)</f>
        <v>3597</v>
      </c>
      <c r="F22" s="15">
        <f t="shared" si="1"/>
        <v>4316.3999999999996</v>
      </c>
    </row>
    <row r="23" spans="2:6">
      <c r="B23" s="5">
        <v>8</v>
      </c>
      <c r="C23" s="1" t="s">
        <v>172</v>
      </c>
      <c r="D23" s="4" t="s">
        <v>105</v>
      </c>
      <c r="E23" s="6">
        <f>SUMIF(СВОД!$C$13:$C$395,C23,СВОД!$E$13:$E$395)</f>
        <v>2838</v>
      </c>
      <c r="F23" s="15">
        <f t="shared" si="0"/>
        <v>3405.6</v>
      </c>
    </row>
    <row r="24" spans="2:6">
      <c r="B24" s="5">
        <v>9</v>
      </c>
      <c r="C24" s="1" t="s">
        <v>173</v>
      </c>
      <c r="D24" s="4" t="s">
        <v>105</v>
      </c>
      <c r="E24" s="6">
        <f>SUMIF(СВОД!$C$13:$C$395,C24,СВОД!$E$13:$E$395)</f>
        <v>2045</v>
      </c>
      <c r="F24" s="15">
        <f t="shared" si="0"/>
        <v>2454</v>
      </c>
    </row>
    <row r="25" spans="2:6">
      <c r="B25" s="13"/>
      <c r="C25" s="11" t="s">
        <v>204</v>
      </c>
      <c r="D25" s="11"/>
      <c r="E25" s="24"/>
      <c r="F25" s="24"/>
    </row>
    <row r="26" spans="2:6">
      <c r="B26" s="5">
        <v>10</v>
      </c>
      <c r="C26" s="1" t="s">
        <v>174</v>
      </c>
      <c r="D26" s="4" t="s">
        <v>105</v>
      </c>
      <c r="E26" s="6">
        <f>SUMIF(СВОД!$C$13:$C$395,C26,СВОД!$E$13:$E$395)</f>
        <v>20786</v>
      </c>
      <c r="F26" s="15">
        <f>E26*1.2</f>
        <v>24943.200000000001</v>
      </c>
    </row>
    <row r="27" spans="2:6">
      <c r="B27" s="5">
        <v>11</v>
      </c>
      <c r="C27" s="1" t="s">
        <v>175</v>
      </c>
      <c r="D27" s="4" t="s">
        <v>105</v>
      </c>
      <c r="E27" s="6">
        <f>SUMIF(СВОД!$C$13:$C$395,C27,СВОД!$E$13:$E$395)</f>
        <v>13934</v>
      </c>
      <c r="F27" s="15">
        <f t="shared" ref="F27:F35" si="2">E27*1.2</f>
        <v>16720.8</v>
      </c>
    </row>
    <row r="28" spans="2:6">
      <c r="B28" s="5">
        <v>12</v>
      </c>
      <c r="C28" s="1" t="s">
        <v>176</v>
      </c>
      <c r="D28" s="4" t="s">
        <v>105</v>
      </c>
      <c r="E28" s="6">
        <f>SUMIF(СВОД!$C$13:$C$395,C28,СВОД!$E$13:$E$395)</f>
        <v>11350</v>
      </c>
      <c r="F28" s="15">
        <f t="shared" si="2"/>
        <v>13620</v>
      </c>
    </row>
    <row r="29" spans="2:6">
      <c r="B29" s="5">
        <v>13</v>
      </c>
      <c r="C29" s="1" t="s">
        <v>177</v>
      </c>
      <c r="D29" s="4" t="s">
        <v>105</v>
      </c>
      <c r="E29" s="6">
        <f>SUMIF(СВОД!$C$13:$C$395,C29,СВОД!$E$13:$E$395)</f>
        <v>9761</v>
      </c>
      <c r="F29" s="15">
        <f t="shared" si="2"/>
        <v>11713.199999999999</v>
      </c>
    </row>
    <row r="30" spans="2:6">
      <c r="B30" s="5">
        <v>14</v>
      </c>
      <c r="C30" s="1" t="s">
        <v>178</v>
      </c>
      <c r="D30" s="4" t="s">
        <v>105</v>
      </c>
      <c r="E30" s="6">
        <f>SUMIF(СВОД!$C$13:$C$395,C30,СВОД!$E$13:$E$395)</f>
        <v>7760</v>
      </c>
      <c r="F30" s="15">
        <f t="shared" ref="F30" si="3">E30*1.2</f>
        <v>9312</v>
      </c>
    </row>
    <row r="31" spans="2:6">
      <c r="B31" s="5">
        <v>15</v>
      </c>
      <c r="C31" s="1" t="s">
        <v>179</v>
      </c>
      <c r="D31" s="4" t="s">
        <v>105</v>
      </c>
      <c r="E31" s="6">
        <f>SUMIF(СВОД!$C$13:$C$395,C31,СВОД!$E$13:$E$395)</f>
        <v>6368</v>
      </c>
      <c r="F31" s="15">
        <f t="shared" si="2"/>
        <v>7641.5999999999995</v>
      </c>
    </row>
    <row r="32" spans="2:6">
      <c r="B32" s="5">
        <v>16</v>
      </c>
      <c r="C32" s="1" t="s">
        <v>180</v>
      </c>
      <c r="D32" s="4" t="s">
        <v>105</v>
      </c>
      <c r="E32" s="6">
        <f>SUMIF(СВОД!$C$13:$C$395,C32,СВОД!$E$13:$E$395)</f>
        <v>5107</v>
      </c>
      <c r="F32" s="15">
        <f t="shared" si="2"/>
        <v>6128.4</v>
      </c>
    </row>
    <row r="33" spans="2:6">
      <c r="B33" s="5">
        <v>17</v>
      </c>
      <c r="C33" s="1" t="s">
        <v>181</v>
      </c>
      <c r="D33" s="4" t="s">
        <v>105</v>
      </c>
      <c r="E33" s="6">
        <f>SUMIF(СВОД!$C$13:$C$395,C33,СВОД!$E$13:$E$395)</f>
        <v>3928</v>
      </c>
      <c r="F33" s="15">
        <f t="shared" si="2"/>
        <v>4713.5999999999995</v>
      </c>
    </row>
    <row r="34" spans="2:6">
      <c r="B34" s="5">
        <v>18</v>
      </c>
      <c r="C34" s="1" t="s">
        <v>182</v>
      </c>
      <c r="D34" s="4" t="s">
        <v>105</v>
      </c>
      <c r="E34" s="6">
        <f>SUMIF(СВОД!$C$13:$C$395,C34,СВОД!$E$13:$E$395)</f>
        <v>3086</v>
      </c>
      <c r="F34" s="15">
        <f t="shared" si="2"/>
        <v>3703.2</v>
      </c>
    </row>
    <row r="35" spans="2:6">
      <c r="B35" s="5">
        <v>19</v>
      </c>
      <c r="C35" s="1" t="s">
        <v>183</v>
      </c>
      <c r="D35" s="4" t="s">
        <v>105</v>
      </c>
      <c r="E35" s="6">
        <f>SUMIF(СВОД!$C$13:$C$395,C35,СВОД!$E$13:$E$395)</f>
        <v>2444</v>
      </c>
      <c r="F35" s="15">
        <f t="shared" si="2"/>
        <v>2932.7999999999997</v>
      </c>
    </row>
    <row r="36" spans="2:6">
      <c r="B36" s="5">
        <v>20</v>
      </c>
      <c r="C36" s="1" t="s">
        <v>427</v>
      </c>
      <c r="D36" s="4" t="s">
        <v>105</v>
      </c>
      <c r="E36" s="6">
        <f>SUMIF(СВОД!$C$13:$C$395,C36,СВОД!$E$13:$E$395)</f>
        <v>1915</v>
      </c>
      <c r="F36" s="15">
        <f t="shared" ref="F36" si="4">E36*1.2</f>
        <v>2298</v>
      </c>
    </row>
    <row r="37" spans="2:6">
      <c r="B37" s="9"/>
      <c r="C37" s="10" t="s">
        <v>311</v>
      </c>
      <c r="D37" s="9"/>
      <c r="E37" s="16"/>
      <c r="F37" s="16"/>
    </row>
    <row r="38" spans="2:6">
      <c r="B38" s="7">
        <v>21</v>
      </c>
      <c r="C38" s="1" t="s">
        <v>184</v>
      </c>
      <c r="D38" s="4" t="s">
        <v>106</v>
      </c>
      <c r="E38" s="6">
        <f>SUMIF(СВОД!$C$13:$C$395,C38,СВОД!$E$13:$E$395)</f>
        <v>29752</v>
      </c>
      <c r="F38" s="15">
        <f t="shared" si="0"/>
        <v>35702.400000000001</v>
      </c>
    </row>
    <row r="39" spans="2:6">
      <c r="B39" s="7">
        <v>22</v>
      </c>
      <c r="C39" s="1" t="s">
        <v>118</v>
      </c>
      <c r="D39" s="4" t="s">
        <v>106</v>
      </c>
      <c r="E39" s="6">
        <f>SUMIF(СВОД!$C$13:$C$395,C39,СВОД!$E$13:$E$395)</f>
        <v>19858</v>
      </c>
      <c r="F39" s="15">
        <f t="shared" ref="F39" si="5">E39*1.2</f>
        <v>23829.599999999999</v>
      </c>
    </row>
    <row r="40" spans="2:6">
      <c r="B40" s="7">
        <v>23</v>
      </c>
      <c r="C40" s="1" t="s">
        <v>119</v>
      </c>
      <c r="D40" s="4" t="s">
        <v>106</v>
      </c>
      <c r="E40" s="6">
        <f>SUMIF(СВОД!$C$13:$C$395,C40,СВОД!$E$13:$E$395)</f>
        <v>15766</v>
      </c>
      <c r="F40" s="15">
        <f t="shared" si="0"/>
        <v>18919.2</v>
      </c>
    </row>
    <row r="41" spans="2:6">
      <c r="B41" s="7">
        <v>24</v>
      </c>
      <c r="C41" s="1" t="s">
        <v>120</v>
      </c>
      <c r="D41" s="4" t="s">
        <v>106</v>
      </c>
      <c r="E41" s="6">
        <f>SUMIF(СВОД!$C$13:$C$395,C41,СВОД!$E$13:$E$395)</f>
        <v>14430</v>
      </c>
      <c r="F41" s="15">
        <f t="shared" si="0"/>
        <v>17316</v>
      </c>
    </row>
    <row r="42" spans="2:6">
      <c r="B42" s="7">
        <v>25</v>
      </c>
      <c r="C42" s="1" t="s">
        <v>121</v>
      </c>
      <c r="D42" s="4" t="s">
        <v>106</v>
      </c>
      <c r="E42" s="6">
        <f>SUMIF(СВОД!$C$13:$C$395,C42,СВОД!$E$13:$E$395)</f>
        <v>11473</v>
      </c>
      <c r="F42" s="15">
        <f t="shared" si="0"/>
        <v>13767.6</v>
      </c>
    </row>
    <row r="43" spans="2:6">
      <c r="B43" s="7">
        <v>26</v>
      </c>
      <c r="C43" s="1" t="s">
        <v>122</v>
      </c>
      <c r="D43" s="4" t="s">
        <v>106</v>
      </c>
      <c r="E43" s="6">
        <f>SUMIF(СВОД!$C$13:$C$395,C43,СВОД!$E$13:$E$395)</f>
        <v>9506</v>
      </c>
      <c r="F43" s="15">
        <f t="shared" si="0"/>
        <v>11407.199999999999</v>
      </c>
    </row>
    <row r="44" spans="2:6">
      <c r="B44" s="7">
        <v>27</v>
      </c>
      <c r="C44" s="1" t="s">
        <v>123</v>
      </c>
      <c r="D44" s="4" t="s">
        <v>106</v>
      </c>
      <c r="E44" s="6">
        <f>SUMIF(СВОД!$C$13:$C$395,C44,СВОД!$E$13:$E$395)</f>
        <v>8652</v>
      </c>
      <c r="F44" s="15">
        <f t="shared" ref="F44:F48" si="6">E44*1.2</f>
        <v>10382.4</v>
      </c>
    </row>
    <row r="45" spans="2:6">
      <c r="B45" s="7">
        <v>28</v>
      </c>
      <c r="C45" s="1" t="s">
        <v>124</v>
      </c>
      <c r="D45" s="4" t="s">
        <v>106</v>
      </c>
      <c r="E45" s="6">
        <f>SUMIF(СВОД!$C$13:$C$395,C45,СВОД!$E$13:$E$395)</f>
        <v>6681</v>
      </c>
      <c r="F45" s="15">
        <f t="shared" si="6"/>
        <v>8017.2</v>
      </c>
    </row>
    <row r="46" spans="2:6">
      <c r="B46" s="7">
        <v>29</v>
      </c>
      <c r="C46" s="1" t="s">
        <v>125</v>
      </c>
      <c r="D46" s="4" t="s">
        <v>106</v>
      </c>
      <c r="E46" s="6">
        <f>SUMIF(СВОД!$C$13:$C$395,C46,СВОД!$E$13:$E$395)</f>
        <v>6306</v>
      </c>
      <c r="F46" s="15">
        <f t="shared" si="6"/>
        <v>7567.2</v>
      </c>
    </row>
    <row r="47" spans="2:6">
      <c r="B47" s="7">
        <v>30</v>
      </c>
      <c r="C47" s="1" t="s">
        <v>187</v>
      </c>
      <c r="D47" s="4" t="s">
        <v>106</v>
      </c>
      <c r="E47" s="6">
        <f>SUMIF(СВОД!$C$13:$C$395,C47,СВОД!$E$13:$E$395)</f>
        <v>3863</v>
      </c>
      <c r="F47" s="15">
        <f t="shared" si="6"/>
        <v>4635.5999999999995</v>
      </c>
    </row>
    <row r="48" spans="2:6">
      <c r="B48" s="7">
        <v>31</v>
      </c>
      <c r="C48" s="1" t="s">
        <v>428</v>
      </c>
      <c r="D48" s="4" t="s">
        <v>106</v>
      </c>
      <c r="E48" s="6">
        <f>SUMIF(СВОД!$C$13:$C$395,C48,СВОД!$E$13:$E$395)</f>
        <v>3289</v>
      </c>
      <c r="F48" s="15">
        <f t="shared" si="6"/>
        <v>3946.7999999999997</v>
      </c>
    </row>
    <row r="49" spans="2:6">
      <c r="B49" s="54"/>
      <c r="C49" s="55" t="s">
        <v>369</v>
      </c>
      <c r="D49" s="9"/>
      <c r="E49" s="16"/>
      <c r="F49" s="16"/>
    </row>
    <row r="50" spans="2:6">
      <c r="B50" s="7">
        <v>32</v>
      </c>
      <c r="C50" s="87" t="s">
        <v>337</v>
      </c>
      <c r="D50" s="4" t="s">
        <v>106</v>
      </c>
      <c r="E50" s="6">
        <f>SUMIF(СВОД!$C$13:$C$395,C50,СВОД!$E$13:$E$395)</f>
        <v>16559</v>
      </c>
      <c r="F50" s="15">
        <f t="shared" ref="F50:F58" si="7">E50*1.2</f>
        <v>19870.8</v>
      </c>
    </row>
    <row r="51" spans="2:6">
      <c r="B51" s="7">
        <v>33</v>
      </c>
      <c r="C51" s="87" t="s">
        <v>338</v>
      </c>
      <c r="D51" s="4" t="s">
        <v>106</v>
      </c>
      <c r="E51" s="6">
        <f>SUMIF(СВОД!$C$13:$C$395,C51,СВОД!$E$13:$E$395)</f>
        <v>13045</v>
      </c>
      <c r="F51" s="15">
        <f t="shared" si="7"/>
        <v>15654</v>
      </c>
    </row>
    <row r="52" spans="2:6">
      <c r="B52" s="7">
        <v>34</v>
      </c>
      <c r="C52" s="87" t="s">
        <v>339</v>
      </c>
      <c r="D52" s="4" t="s">
        <v>106</v>
      </c>
      <c r="E52" s="6">
        <f>SUMIF(СВОД!$C$13:$C$395,C52,СВОД!$E$13:$E$395)</f>
        <v>11374</v>
      </c>
      <c r="F52" s="15">
        <f t="shared" si="7"/>
        <v>13648.8</v>
      </c>
    </row>
    <row r="53" spans="2:6">
      <c r="B53" s="7">
        <v>35</v>
      </c>
      <c r="C53" s="87" t="s">
        <v>340</v>
      </c>
      <c r="D53" s="4" t="s">
        <v>106</v>
      </c>
      <c r="E53" s="6">
        <f>SUMIF(СВОД!$C$13:$C$395,C53,СВОД!$E$13:$E$395)</f>
        <v>8499</v>
      </c>
      <c r="F53" s="15">
        <f t="shared" si="7"/>
        <v>10198.799999999999</v>
      </c>
    </row>
    <row r="54" spans="2:6">
      <c r="B54" s="7">
        <v>36</v>
      </c>
      <c r="C54" s="87" t="s">
        <v>341</v>
      </c>
      <c r="D54" s="4" t="s">
        <v>106</v>
      </c>
      <c r="E54" s="6">
        <f>SUMIF(СВОД!$C$13:$C$395,C54,СВОД!$E$13:$E$395)</f>
        <v>6672</v>
      </c>
      <c r="F54" s="15">
        <f t="shared" si="7"/>
        <v>8006.4</v>
      </c>
    </row>
    <row r="55" spans="2:6">
      <c r="B55" s="7">
        <v>37</v>
      </c>
      <c r="C55" s="87" t="s">
        <v>342</v>
      </c>
      <c r="D55" s="4" t="s">
        <v>106</v>
      </c>
      <c r="E55" s="6">
        <f>SUMIF(СВОД!$C$13:$C$395,C55,СВОД!$E$13:$E$395)</f>
        <v>5806</v>
      </c>
      <c r="F55" s="15">
        <f t="shared" si="7"/>
        <v>6967.2</v>
      </c>
    </row>
    <row r="56" spans="2:6">
      <c r="B56" s="7">
        <v>38</v>
      </c>
      <c r="C56" s="87" t="s">
        <v>343</v>
      </c>
      <c r="D56" s="4" t="s">
        <v>106</v>
      </c>
      <c r="E56" s="6">
        <f>SUMIF(СВОД!$C$13:$C$395,C56,СВОД!$E$13:$E$395)</f>
        <v>4392</v>
      </c>
      <c r="F56" s="15">
        <f t="shared" si="7"/>
        <v>5270.4</v>
      </c>
    </row>
    <row r="57" spans="2:6">
      <c r="B57" s="7">
        <v>39</v>
      </c>
      <c r="C57" s="87" t="s">
        <v>344</v>
      </c>
      <c r="D57" s="4" t="s">
        <v>106</v>
      </c>
      <c r="E57" s="6">
        <f>SUMIF(СВОД!$C$13:$C$395,C57,СВОД!$E$13:$E$395)</f>
        <v>3285</v>
      </c>
      <c r="F57" s="15">
        <f t="shared" si="7"/>
        <v>3942</v>
      </c>
    </row>
    <row r="58" spans="2:6">
      <c r="B58" s="7">
        <v>40</v>
      </c>
      <c r="C58" s="87" t="s">
        <v>345</v>
      </c>
      <c r="D58" s="4" t="s">
        <v>106</v>
      </c>
      <c r="E58" s="6">
        <f>SUMIF(СВОД!$C$13:$C$395,C58,СВОД!$E$13:$E$395)</f>
        <v>2388</v>
      </c>
      <c r="F58" s="15">
        <f t="shared" si="7"/>
        <v>2865.6</v>
      </c>
    </row>
    <row r="59" spans="2:6">
      <c r="B59" s="9"/>
      <c r="C59" s="10" t="s">
        <v>91</v>
      </c>
      <c r="D59" s="9"/>
      <c r="E59" s="16"/>
      <c r="F59" s="16"/>
    </row>
    <row r="60" spans="2:6">
      <c r="B60" s="22">
        <v>41</v>
      </c>
      <c r="C60" s="1" t="s">
        <v>335</v>
      </c>
      <c r="D60" s="4" t="s">
        <v>106</v>
      </c>
      <c r="E60" s="6">
        <f>SUMIF(СВОД!$C$13:$C$395,C60,СВОД!$E$13:$E$395)</f>
        <v>6581</v>
      </c>
      <c r="F60" s="15">
        <f t="shared" si="0"/>
        <v>7897.2</v>
      </c>
    </row>
    <row r="61" spans="2:6">
      <c r="B61" s="22">
        <v>42</v>
      </c>
      <c r="C61" s="1" t="s">
        <v>107</v>
      </c>
      <c r="D61" s="4" t="s">
        <v>106</v>
      </c>
      <c r="E61" s="6">
        <f>SUMIF(СВОД!$C$13:$C$395,C61,СВОД!$E$13:$E$395)</f>
        <v>4463</v>
      </c>
      <c r="F61" s="15">
        <f t="shared" ref="F61" si="8">E61*1.2</f>
        <v>5355.5999999999995</v>
      </c>
    </row>
    <row r="62" spans="2:6" ht="31.5">
      <c r="B62" s="22">
        <v>43</v>
      </c>
      <c r="C62" s="1" t="s">
        <v>108</v>
      </c>
      <c r="D62" s="4" t="s">
        <v>106</v>
      </c>
      <c r="E62" s="6">
        <f>SUMIF(СВОД!$C$13:$C$395,C62,СВОД!$E$13:$E$395)</f>
        <v>3572</v>
      </c>
      <c r="F62" s="15">
        <f t="shared" si="0"/>
        <v>4286.3999999999996</v>
      </c>
    </row>
    <row r="63" spans="2:6" ht="31.5">
      <c r="B63" s="22">
        <v>44</v>
      </c>
      <c r="C63" s="1" t="s">
        <v>109</v>
      </c>
      <c r="D63" s="4" t="s">
        <v>106</v>
      </c>
      <c r="E63" s="6">
        <f>SUMIF(СВОД!$C$13:$C$395,C63,СВОД!$E$13:$E$395)</f>
        <v>2311</v>
      </c>
      <c r="F63" s="15">
        <f t="shared" si="0"/>
        <v>2773.2</v>
      </c>
    </row>
    <row r="64" spans="2:6">
      <c r="B64" s="22">
        <v>45</v>
      </c>
      <c r="C64" s="1" t="s">
        <v>110</v>
      </c>
      <c r="D64" s="4" t="s">
        <v>106</v>
      </c>
      <c r="E64" s="6">
        <f>SUMIF(СВОД!$C$13:$C$395,C64,СВОД!$E$13:$E$395)</f>
        <v>2311</v>
      </c>
      <c r="F64" s="15">
        <f t="shared" si="0"/>
        <v>2773.2</v>
      </c>
    </row>
    <row r="65" spans="2:6">
      <c r="B65" s="9"/>
      <c r="C65" s="11" t="s">
        <v>44</v>
      </c>
      <c r="D65" s="12"/>
      <c r="E65" s="14"/>
      <c r="F65" s="17"/>
    </row>
    <row r="66" spans="2:6">
      <c r="B66" s="7">
        <v>46</v>
      </c>
      <c r="C66" s="1" t="s">
        <v>193</v>
      </c>
      <c r="D66" s="4" t="s">
        <v>106</v>
      </c>
      <c r="E66" s="6">
        <f>SUMIF(СВОД!$C$13:$C$395,C66,СВОД!$E$13:$E$395)</f>
        <v>2302</v>
      </c>
      <c r="F66" s="15">
        <f t="shared" ref="F66" si="9">E66*1.2</f>
        <v>2762.4</v>
      </c>
    </row>
    <row r="67" spans="2:6">
      <c r="B67" s="7">
        <v>47</v>
      </c>
      <c r="C67" s="1" t="s">
        <v>25</v>
      </c>
      <c r="D67" s="4" t="s">
        <v>106</v>
      </c>
      <c r="E67" s="6">
        <f>SUMIF(СВОД!$C$13:$C$395,C67,СВОД!$E$13:$E$395)</f>
        <v>897</v>
      </c>
      <c r="F67" s="15">
        <f t="shared" si="0"/>
        <v>1076.3999999999999</v>
      </c>
    </row>
    <row r="68" spans="2:6">
      <c r="B68" s="7">
        <v>48</v>
      </c>
      <c r="C68" s="1" t="s">
        <v>26</v>
      </c>
      <c r="D68" s="4" t="s">
        <v>106</v>
      </c>
      <c r="E68" s="6">
        <f>SUMIF(СВОД!$C$13:$C$395,C68,СВОД!$E$13:$E$395)</f>
        <v>826</v>
      </c>
      <c r="F68" s="15">
        <f t="shared" si="0"/>
        <v>991.19999999999993</v>
      </c>
    </row>
    <row r="69" spans="2:6">
      <c r="B69" s="7">
        <v>49</v>
      </c>
      <c r="C69" s="1" t="s">
        <v>86</v>
      </c>
      <c r="D69" s="4" t="s">
        <v>106</v>
      </c>
      <c r="E69" s="6">
        <f>SUMIF(СВОД!$C$13:$C$395,C69,СВОД!$E$13:$E$395)</f>
        <v>826</v>
      </c>
      <c r="F69" s="15">
        <f t="shared" si="0"/>
        <v>991.19999999999993</v>
      </c>
    </row>
    <row r="70" spans="2:6">
      <c r="B70" s="7">
        <v>50</v>
      </c>
      <c r="C70" s="1" t="s">
        <v>27</v>
      </c>
      <c r="D70" s="4" t="s">
        <v>106</v>
      </c>
      <c r="E70" s="6">
        <f>SUMIF(СВОД!$C$13:$C$395,C70,СВОД!$E$13:$E$395)</f>
        <v>780</v>
      </c>
      <c r="F70" s="15">
        <f t="shared" si="0"/>
        <v>936</v>
      </c>
    </row>
    <row r="71" spans="2:6">
      <c r="B71" s="7">
        <v>51</v>
      </c>
      <c r="C71" s="1" t="s">
        <v>28</v>
      </c>
      <c r="D71" s="4" t="s">
        <v>106</v>
      </c>
      <c r="E71" s="6">
        <f>SUMIF(СВОД!$C$13:$C$395,C71,СВОД!$E$13:$E$395)</f>
        <v>689</v>
      </c>
      <c r="F71" s="15">
        <f t="shared" si="0"/>
        <v>826.8</v>
      </c>
    </row>
    <row r="72" spans="2:6">
      <c r="B72" s="7">
        <v>52</v>
      </c>
      <c r="C72" s="1" t="s">
        <v>29</v>
      </c>
      <c r="D72" s="4" t="s">
        <v>106</v>
      </c>
      <c r="E72" s="6">
        <f>SUMIF(СВОД!$C$13:$C$395,C72,СВОД!$E$13:$E$395)</f>
        <v>576</v>
      </c>
      <c r="F72" s="15">
        <f t="shared" ref="F72:F75" si="10">E72*1.2</f>
        <v>691.19999999999993</v>
      </c>
    </row>
    <row r="73" spans="2:6">
      <c r="B73" s="7">
        <v>53</v>
      </c>
      <c r="C73" s="1" t="s">
        <v>30</v>
      </c>
      <c r="D73" s="4" t="s">
        <v>106</v>
      </c>
      <c r="E73" s="6">
        <f>SUMIF(СВОД!$C$13:$C$395,C73,СВОД!$E$13:$E$395)</f>
        <v>576</v>
      </c>
      <c r="F73" s="15">
        <f t="shared" si="10"/>
        <v>691.19999999999993</v>
      </c>
    </row>
    <row r="74" spans="2:6">
      <c r="B74" s="7">
        <v>54</v>
      </c>
      <c r="C74" s="1" t="s">
        <v>87</v>
      </c>
      <c r="D74" s="4" t="s">
        <v>106</v>
      </c>
      <c r="E74" s="6">
        <f>SUMIF(СВОД!$C$13:$C$395,C74,СВОД!$E$13:$E$395)</f>
        <v>576</v>
      </c>
      <c r="F74" s="15">
        <f t="shared" si="10"/>
        <v>691.19999999999993</v>
      </c>
    </row>
    <row r="75" spans="2:6">
      <c r="B75" s="7">
        <v>55</v>
      </c>
      <c r="C75" s="1" t="s">
        <v>191</v>
      </c>
      <c r="D75" s="4" t="s">
        <v>106</v>
      </c>
      <c r="E75" s="6">
        <f>SUMIF(СВОД!$C$13:$C$395,C75,СВОД!$E$13:$E$395)</f>
        <v>541</v>
      </c>
      <c r="F75" s="15">
        <f t="shared" si="10"/>
        <v>649.19999999999993</v>
      </c>
    </row>
    <row r="76" spans="2:6">
      <c r="B76" s="7">
        <v>56</v>
      </c>
      <c r="C76" s="1" t="s">
        <v>192</v>
      </c>
      <c r="D76" s="4" t="s">
        <v>106</v>
      </c>
      <c r="E76" s="6">
        <f>SUMIF(СВОД!$C$13:$C$395,C76,СВОД!$E$13:$E$395)</f>
        <v>462</v>
      </c>
      <c r="F76" s="15">
        <f t="shared" si="0"/>
        <v>554.4</v>
      </c>
    </row>
    <row r="77" spans="2:6">
      <c r="B77" s="9"/>
      <c r="C77" s="10" t="s">
        <v>365</v>
      </c>
      <c r="D77" s="9"/>
      <c r="E77" s="16"/>
      <c r="F77" s="16"/>
    </row>
    <row r="78" spans="2:6">
      <c r="B78" s="7">
        <v>57</v>
      </c>
      <c r="C78" s="1" t="s">
        <v>185</v>
      </c>
      <c r="D78" s="4" t="s">
        <v>106</v>
      </c>
      <c r="E78" s="6">
        <f>SUMIF(СВОД!$C$13:$C$395,C78,СВОД!$E$13:$E$395)</f>
        <v>114429</v>
      </c>
      <c r="F78" s="15">
        <f t="shared" ref="F78" si="11">E78*1.2</f>
        <v>137314.79999999999</v>
      </c>
    </row>
    <row r="79" spans="2:6">
      <c r="B79" s="7">
        <v>58</v>
      </c>
      <c r="C79" s="1" t="s">
        <v>134</v>
      </c>
      <c r="D79" s="4" t="s">
        <v>106</v>
      </c>
      <c r="E79" s="6">
        <f>SUMIF(СВОД!$C$13:$C$395,C79,СВОД!$E$13:$E$395)</f>
        <v>130006</v>
      </c>
      <c r="F79" s="15">
        <f t="shared" ref="F79:F118" si="12">E79*1.2</f>
        <v>156007.19999999998</v>
      </c>
    </row>
    <row r="80" spans="2:6">
      <c r="B80" s="7">
        <v>59</v>
      </c>
      <c r="C80" s="1" t="s">
        <v>135</v>
      </c>
      <c r="D80" s="4" t="s">
        <v>106</v>
      </c>
      <c r="E80" s="6">
        <f>SUMIF(СВОД!$C$13:$C$395,C80,СВОД!$E$13:$E$395)</f>
        <v>102165</v>
      </c>
      <c r="F80" s="15">
        <f t="shared" si="12"/>
        <v>122598</v>
      </c>
    </row>
    <row r="81" spans="2:6">
      <c r="B81" s="7">
        <v>60</v>
      </c>
      <c r="C81" s="1" t="s">
        <v>136</v>
      </c>
      <c r="D81" s="4" t="s">
        <v>106</v>
      </c>
      <c r="E81" s="6">
        <f>SUMIF(СВОД!$C$13:$C$395,C81,СВОД!$E$13:$E$395)</f>
        <v>80796</v>
      </c>
      <c r="F81" s="15">
        <f t="shared" si="12"/>
        <v>96955.199999999997</v>
      </c>
    </row>
    <row r="82" spans="2:6">
      <c r="B82" s="7">
        <v>61</v>
      </c>
      <c r="C82" s="1" t="s">
        <v>137</v>
      </c>
      <c r="D82" s="4" t="s">
        <v>106</v>
      </c>
      <c r="E82" s="6">
        <f>SUMIF(СВОД!$C$13:$C$395,C82,СВОД!$E$13:$E$395)</f>
        <v>58694</v>
      </c>
      <c r="F82" s="15">
        <f t="shared" si="12"/>
        <v>70432.800000000003</v>
      </c>
    </row>
    <row r="83" spans="2:6">
      <c r="B83" s="7">
        <v>62</v>
      </c>
      <c r="C83" s="1" t="s">
        <v>138</v>
      </c>
      <c r="D83" s="4" t="s">
        <v>106</v>
      </c>
      <c r="E83" s="6">
        <f>SUMIF(СВОД!$C$13:$C$395,C83,СВОД!$E$13:$E$395)</f>
        <v>41979</v>
      </c>
      <c r="F83" s="15">
        <f t="shared" si="12"/>
        <v>50374.799999999996</v>
      </c>
    </row>
    <row r="84" spans="2:6">
      <c r="B84" s="7">
        <v>63</v>
      </c>
      <c r="C84" s="1" t="s">
        <v>139</v>
      </c>
      <c r="D84" s="4" t="s">
        <v>106</v>
      </c>
      <c r="E84" s="6">
        <f>SUMIF(СВОД!$C$13:$C$395,C84,СВОД!$E$13:$E$395)</f>
        <v>35824</v>
      </c>
      <c r="F84" s="15">
        <f t="shared" si="12"/>
        <v>42988.799999999996</v>
      </c>
    </row>
    <row r="85" spans="2:6">
      <c r="B85" s="7">
        <v>64</v>
      </c>
      <c r="C85" s="1" t="s">
        <v>140</v>
      </c>
      <c r="D85" s="4" t="s">
        <v>106</v>
      </c>
      <c r="E85" s="6">
        <f>SUMIF(СВОД!$C$13:$C$395,C85,СВОД!$E$13:$E$395)</f>
        <v>22605</v>
      </c>
      <c r="F85" s="15">
        <f t="shared" si="12"/>
        <v>27126</v>
      </c>
    </row>
    <row r="86" spans="2:6">
      <c r="B86" s="7">
        <v>65</v>
      </c>
      <c r="C86" s="1" t="s">
        <v>141</v>
      </c>
      <c r="D86" s="4" t="s">
        <v>106</v>
      </c>
      <c r="E86" s="6">
        <f>SUMIF(СВОД!$C$13:$C$395,C86,СВОД!$E$13:$E$395)</f>
        <v>20495</v>
      </c>
      <c r="F86" s="15">
        <f t="shared" ref="F86" si="13">E86*1.2</f>
        <v>24594</v>
      </c>
    </row>
    <row r="87" spans="2:6">
      <c r="B87" s="7">
        <v>66</v>
      </c>
      <c r="C87" s="1" t="s">
        <v>189</v>
      </c>
      <c r="D87" s="4" t="s">
        <v>106</v>
      </c>
      <c r="E87" s="6">
        <f>SUMIF(СВОД!$C$13:$C$395,C87,СВОД!$E$13:$E$395)</f>
        <v>12565</v>
      </c>
      <c r="F87" s="15">
        <f t="shared" si="12"/>
        <v>15078</v>
      </c>
    </row>
    <row r="88" spans="2:6">
      <c r="B88" s="7">
        <v>67</v>
      </c>
      <c r="C88" s="1" t="s">
        <v>430</v>
      </c>
      <c r="D88" s="4" t="s">
        <v>106</v>
      </c>
      <c r="E88" s="6">
        <f>SUMIF(СВОД!$C$13:$C$395,C88,СВОД!$E$13:$E$395)</f>
        <v>8595</v>
      </c>
      <c r="F88" s="15">
        <f t="shared" ref="F88" si="14">E88*1.2</f>
        <v>10314</v>
      </c>
    </row>
    <row r="89" spans="2:6">
      <c r="B89" s="54"/>
      <c r="C89" s="55" t="s">
        <v>368</v>
      </c>
      <c r="D89" s="9"/>
      <c r="E89" s="16"/>
      <c r="F89" s="16"/>
    </row>
    <row r="90" spans="2:6">
      <c r="B90" s="57">
        <v>68</v>
      </c>
      <c r="C90" s="87" t="s">
        <v>355</v>
      </c>
      <c r="D90" s="4" t="s">
        <v>106</v>
      </c>
      <c r="E90" s="6">
        <f>SUMIF(СВОД!$C$13:$C$395,C90,СВОД!$E$13:$E$395)</f>
        <v>50423</v>
      </c>
      <c r="F90" s="15">
        <f t="shared" ref="F90:F98" si="15">E90*1.2</f>
        <v>60507.6</v>
      </c>
    </row>
    <row r="91" spans="2:6">
      <c r="B91" s="57">
        <v>69</v>
      </c>
      <c r="C91" s="87" t="s">
        <v>356</v>
      </c>
      <c r="D91" s="4" t="s">
        <v>106</v>
      </c>
      <c r="E91" s="6">
        <f>SUMIF(СВОД!$C$13:$C$395,C91,СВОД!$E$13:$E$395)</f>
        <v>39400</v>
      </c>
      <c r="F91" s="15">
        <f t="shared" si="15"/>
        <v>47280</v>
      </c>
    </row>
    <row r="92" spans="2:6">
      <c r="B92" s="57">
        <v>70</v>
      </c>
      <c r="C92" s="87" t="s">
        <v>357</v>
      </c>
      <c r="D92" s="4" t="s">
        <v>106</v>
      </c>
      <c r="E92" s="6">
        <f>SUMIF(СВОД!$C$13:$C$395,C92,СВОД!$E$13:$E$395)</f>
        <v>32203</v>
      </c>
      <c r="F92" s="15">
        <f t="shared" si="15"/>
        <v>38643.599999999999</v>
      </c>
    </row>
    <row r="93" spans="2:6">
      <c r="B93" s="57">
        <v>71</v>
      </c>
      <c r="C93" s="1" t="s">
        <v>254</v>
      </c>
      <c r="D93" s="4" t="s">
        <v>106</v>
      </c>
      <c r="E93" s="6">
        <f>SUMIF(СВОД!$C$13:$C$395,C93,СВОД!$E$13:$E$395)</f>
        <v>23741</v>
      </c>
      <c r="F93" s="15">
        <f t="shared" si="15"/>
        <v>28489.200000000001</v>
      </c>
    </row>
    <row r="94" spans="2:6">
      <c r="B94" s="57">
        <v>72</v>
      </c>
      <c r="C94" s="1" t="s">
        <v>255</v>
      </c>
      <c r="D94" s="4" t="s">
        <v>106</v>
      </c>
      <c r="E94" s="6">
        <f>SUMIF(СВОД!$C$13:$C$395,C94,СВОД!$E$13:$E$395)</f>
        <v>16569</v>
      </c>
      <c r="F94" s="15">
        <f t="shared" si="15"/>
        <v>19882.8</v>
      </c>
    </row>
    <row r="95" spans="2:6">
      <c r="B95" s="57">
        <v>73</v>
      </c>
      <c r="C95" s="1" t="s">
        <v>256</v>
      </c>
      <c r="D95" s="4" t="s">
        <v>106</v>
      </c>
      <c r="E95" s="6">
        <f>SUMIF(СВОД!$C$13:$C$395,C95,СВОД!$E$13:$E$395)</f>
        <v>13801</v>
      </c>
      <c r="F95" s="15">
        <f t="shared" si="15"/>
        <v>16561.2</v>
      </c>
    </row>
    <row r="96" spans="2:6">
      <c r="B96" s="57">
        <v>74</v>
      </c>
      <c r="C96" s="1" t="s">
        <v>257</v>
      </c>
      <c r="D96" s="4" t="s">
        <v>106</v>
      </c>
      <c r="E96" s="6">
        <f>SUMIF(СВОД!$C$13:$C$395,C96,СВОД!$E$13:$E$395)</f>
        <v>10040</v>
      </c>
      <c r="F96" s="15">
        <f t="shared" si="15"/>
        <v>12048</v>
      </c>
    </row>
    <row r="97" spans="2:6">
      <c r="B97" s="57">
        <v>75</v>
      </c>
      <c r="C97" s="1" t="s">
        <v>258</v>
      </c>
      <c r="D97" s="4" t="s">
        <v>106</v>
      </c>
      <c r="E97" s="6">
        <f>SUMIF(СВОД!$C$13:$C$395,C97,СВОД!$E$13:$E$395)</f>
        <v>6743</v>
      </c>
      <c r="F97" s="15">
        <f t="shared" si="15"/>
        <v>8091.5999999999995</v>
      </c>
    </row>
    <row r="98" spans="2:6">
      <c r="B98" s="57">
        <v>76</v>
      </c>
      <c r="C98" s="1" t="s">
        <v>259</v>
      </c>
      <c r="D98" s="4" t="s">
        <v>106</v>
      </c>
      <c r="E98" s="6">
        <f>SUMIF(СВОД!$C$13:$C$395,C98,СВОД!$E$13:$E$395)</f>
        <v>5001</v>
      </c>
      <c r="F98" s="15">
        <f t="shared" si="15"/>
        <v>6001.2</v>
      </c>
    </row>
    <row r="99" spans="2:6">
      <c r="B99" s="9"/>
      <c r="C99" s="10" t="s">
        <v>92</v>
      </c>
      <c r="D99" s="9"/>
      <c r="E99" s="16"/>
      <c r="F99" s="16"/>
    </row>
    <row r="100" spans="2:6">
      <c r="B100" s="7">
        <v>77</v>
      </c>
      <c r="C100" s="1" t="s">
        <v>186</v>
      </c>
      <c r="D100" s="4" t="s">
        <v>106</v>
      </c>
      <c r="E100" s="6">
        <f>SUMIF(СВОД!$C$13:$C$395,C100,СВОД!$E$13:$E$395)</f>
        <v>40483</v>
      </c>
      <c r="F100" s="15">
        <f t="shared" ref="F100" si="16">E100*1.2</f>
        <v>48579.6</v>
      </c>
    </row>
    <row r="101" spans="2:6">
      <c r="B101" s="57">
        <v>78</v>
      </c>
      <c r="C101" s="87" t="s">
        <v>346</v>
      </c>
      <c r="D101" s="4" t="s">
        <v>106</v>
      </c>
      <c r="E101" s="6">
        <f>SUMIF(СВОД!$C$13:$C$395,C101,СВОД!$E$13:$E$395)</f>
        <v>33254</v>
      </c>
      <c r="F101" s="15">
        <f t="shared" ref="F101:F109" si="17">E101*1.2</f>
        <v>39904.799999999996</v>
      </c>
    </row>
    <row r="102" spans="2:6">
      <c r="B102" s="7">
        <v>79</v>
      </c>
      <c r="C102" s="87" t="s">
        <v>347</v>
      </c>
      <c r="D102" s="4" t="s">
        <v>106</v>
      </c>
      <c r="E102" s="6">
        <f>SUMIF(СВОД!$C$13:$C$395,C102,СВОД!$E$13:$E$395)</f>
        <v>24393</v>
      </c>
      <c r="F102" s="15">
        <f t="shared" si="17"/>
        <v>29271.599999999999</v>
      </c>
    </row>
    <row r="103" spans="2:6">
      <c r="B103" s="57">
        <v>80</v>
      </c>
      <c r="C103" s="87" t="s">
        <v>348</v>
      </c>
      <c r="D103" s="4" t="s">
        <v>106</v>
      </c>
      <c r="E103" s="6">
        <f>SUMIF(СВОД!$C$13:$C$395,C103,СВОД!$E$13:$E$395)</f>
        <v>21302</v>
      </c>
      <c r="F103" s="15">
        <f t="shared" si="17"/>
        <v>25562.399999999998</v>
      </c>
    </row>
    <row r="104" spans="2:6">
      <c r="B104" s="7">
        <v>81</v>
      </c>
      <c r="C104" s="87" t="s">
        <v>349</v>
      </c>
      <c r="D104" s="4" t="s">
        <v>106</v>
      </c>
      <c r="E104" s="6">
        <f>SUMIF(СВОД!$C$13:$C$395,C104,СВОД!$E$13:$E$395)</f>
        <v>16940</v>
      </c>
      <c r="F104" s="15">
        <f t="shared" si="17"/>
        <v>20328</v>
      </c>
    </row>
    <row r="105" spans="2:6">
      <c r="B105" s="57">
        <v>82</v>
      </c>
      <c r="C105" s="87" t="s">
        <v>350</v>
      </c>
      <c r="D105" s="4" t="s">
        <v>106</v>
      </c>
      <c r="E105" s="6">
        <f>SUMIF(СВОД!$C$13:$C$395,C105,СВОД!$E$13:$E$395)</f>
        <v>10873</v>
      </c>
      <c r="F105" s="15">
        <f t="shared" si="17"/>
        <v>13047.6</v>
      </c>
    </row>
    <row r="106" spans="2:6">
      <c r="B106" s="7">
        <v>83</v>
      </c>
      <c r="C106" s="87" t="s">
        <v>351</v>
      </c>
      <c r="D106" s="4" t="s">
        <v>106</v>
      </c>
      <c r="E106" s="6">
        <f>SUMIF(СВОД!$C$13:$C$395,C106,СВОД!$E$13:$E$395)</f>
        <v>9363</v>
      </c>
      <c r="F106" s="15">
        <f t="shared" si="17"/>
        <v>11235.6</v>
      </c>
    </row>
    <row r="107" spans="2:6">
      <c r="B107" s="57">
        <v>84</v>
      </c>
      <c r="C107" s="87" t="s">
        <v>352</v>
      </c>
      <c r="D107" s="4" t="s">
        <v>106</v>
      </c>
      <c r="E107" s="6">
        <f>SUMIF(СВОД!$C$13:$C$395,C107,СВОД!$E$13:$E$395)</f>
        <v>5650</v>
      </c>
      <c r="F107" s="15">
        <f t="shared" si="17"/>
        <v>6780</v>
      </c>
    </row>
    <row r="108" spans="2:6">
      <c r="B108" s="7">
        <v>85</v>
      </c>
      <c r="C108" s="87" t="s">
        <v>353</v>
      </c>
      <c r="D108" s="4" t="s">
        <v>106</v>
      </c>
      <c r="E108" s="6">
        <f>SUMIF(СВОД!$C$13:$C$395,C108,СВОД!$E$13:$E$395)</f>
        <v>4585</v>
      </c>
      <c r="F108" s="15">
        <f t="shared" si="17"/>
        <v>5502</v>
      </c>
    </row>
    <row r="109" spans="2:6">
      <c r="B109" s="57">
        <v>86</v>
      </c>
      <c r="C109" s="87" t="s">
        <v>354</v>
      </c>
      <c r="D109" s="4" t="s">
        <v>106</v>
      </c>
      <c r="E109" s="6">
        <f>SUMIF(СВОД!$C$13:$C$395,C109,СВОД!$E$13:$E$395)</f>
        <v>2233</v>
      </c>
      <c r="F109" s="15">
        <f t="shared" si="17"/>
        <v>2679.6</v>
      </c>
    </row>
    <row r="110" spans="2:6">
      <c r="B110" s="9"/>
      <c r="C110" s="10" t="s">
        <v>366</v>
      </c>
      <c r="D110" s="9"/>
      <c r="E110" s="16"/>
      <c r="F110" s="16"/>
    </row>
    <row r="111" spans="2:6">
      <c r="B111" s="7">
        <v>87</v>
      </c>
      <c r="C111" s="1" t="s">
        <v>126</v>
      </c>
      <c r="D111" s="4" t="s">
        <v>106</v>
      </c>
      <c r="E111" s="6">
        <f>SUMIF(СВОД!$C$13:$C$395,C111,СВОД!$E$13:$E$395)</f>
        <v>262031</v>
      </c>
      <c r="F111" s="15">
        <f t="shared" si="12"/>
        <v>314437.2</v>
      </c>
    </row>
    <row r="112" spans="2:6">
      <c r="B112" s="7">
        <v>88</v>
      </c>
      <c r="C112" s="1" t="s">
        <v>127</v>
      </c>
      <c r="D112" s="4" t="s">
        <v>106</v>
      </c>
      <c r="E112" s="6">
        <f>SUMIF(СВОД!$C$13:$C$395,C112,СВОД!$E$13:$E$395)</f>
        <v>197162</v>
      </c>
      <c r="F112" s="15">
        <f t="shared" si="12"/>
        <v>236594.4</v>
      </c>
    </row>
    <row r="113" spans="2:6">
      <c r="B113" s="7">
        <v>89</v>
      </c>
      <c r="C113" s="1" t="s">
        <v>128</v>
      </c>
      <c r="D113" s="4" t="s">
        <v>106</v>
      </c>
      <c r="E113" s="6">
        <f>SUMIF(СВОД!$C$13:$C$395,C113,СВОД!$E$13:$E$395)</f>
        <v>175516</v>
      </c>
      <c r="F113" s="15">
        <f t="shared" si="12"/>
        <v>210619.19999999998</v>
      </c>
    </row>
    <row r="114" spans="2:6">
      <c r="B114" s="7">
        <v>90</v>
      </c>
      <c r="C114" s="1" t="s">
        <v>129</v>
      </c>
      <c r="D114" s="4" t="s">
        <v>106</v>
      </c>
      <c r="E114" s="6">
        <f>SUMIF(СВОД!$C$13:$C$395,C114,СВОД!$E$13:$E$395)</f>
        <v>133070</v>
      </c>
      <c r="F114" s="15">
        <f t="shared" si="12"/>
        <v>159684</v>
      </c>
    </row>
    <row r="115" spans="2:6">
      <c r="B115" s="7">
        <v>91</v>
      </c>
      <c r="C115" s="1" t="s">
        <v>130</v>
      </c>
      <c r="D115" s="4" t="s">
        <v>106</v>
      </c>
      <c r="E115" s="6">
        <f>SUMIF(СВОД!$C$13:$C$395,C115,СВОД!$E$13:$E$395)</f>
        <v>91265</v>
      </c>
      <c r="F115" s="15">
        <f t="shared" si="12"/>
        <v>109518</v>
      </c>
    </row>
    <row r="116" spans="2:6">
      <c r="B116" s="7">
        <v>92</v>
      </c>
      <c r="C116" s="1" t="s">
        <v>131</v>
      </c>
      <c r="D116" s="4" t="s">
        <v>106</v>
      </c>
      <c r="E116" s="6">
        <f>SUMIF(СВОД!$C$13:$C$395,C116,СВОД!$E$13:$E$395)</f>
        <v>66301</v>
      </c>
      <c r="F116" s="15">
        <f t="shared" si="12"/>
        <v>79561.2</v>
      </c>
    </row>
    <row r="117" spans="2:6">
      <c r="B117" s="7">
        <v>93</v>
      </c>
      <c r="C117" s="1" t="s">
        <v>132</v>
      </c>
      <c r="D117" s="4" t="s">
        <v>106</v>
      </c>
      <c r="E117" s="6">
        <f>SUMIF(СВОД!$C$13:$C$395,C117,СВОД!$E$13:$E$395)</f>
        <v>51732</v>
      </c>
      <c r="F117" s="15">
        <f t="shared" si="12"/>
        <v>62078.399999999994</v>
      </c>
    </row>
    <row r="118" spans="2:6">
      <c r="B118" s="7">
        <v>94</v>
      </c>
      <c r="C118" s="1" t="s">
        <v>133</v>
      </c>
      <c r="D118" s="4" t="s">
        <v>106</v>
      </c>
      <c r="E118" s="6">
        <f>SUMIF(СВОД!$C$13:$C$395,C118,СВОД!$E$13:$E$395)</f>
        <v>42119</v>
      </c>
      <c r="F118" s="15">
        <f t="shared" si="12"/>
        <v>50542.799999999996</v>
      </c>
    </row>
    <row r="119" spans="2:6">
      <c r="B119" s="7">
        <v>95</v>
      </c>
      <c r="C119" s="1" t="s">
        <v>188</v>
      </c>
      <c r="D119" s="4" t="s">
        <v>106</v>
      </c>
      <c r="E119" s="6">
        <f>SUMIF(СВОД!$C$13:$C$395,C119,СВОД!$E$13:$E$395)</f>
        <v>29551</v>
      </c>
      <c r="F119" s="15">
        <f t="shared" ref="F119" si="18">E119*1.2</f>
        <v>35461.199999999997</v>
      </c>
    </row>
    <row r="120" spans="2:6">
      <c r="B120" s="7">
        <v>96</v>
      </c>
      <c r="C120" s="1" t="s">
        <v>432</v>
      </c>
      <c r="D120" s="4" t="s">
        <v>106</v>
      </c>
      <c r="E120" s="6">
        <f>SUMIF(СВОД!$C$13:$C$395,C120,СВОД!$E$13:$E$395)</f>
        <v>20532</v>
      </c>
      <c r="F120" s="15">
        <f t="shared" ref="F120" si="19">E120*1.2</f>
        <v>24638.399999999998</v>
      </c>
    </row>
    <row r="121" spans="2:6">
      <c r="B121" s="54"/>
      <c r="C121" s="55" t="s">
        <v>367</v>
      </c>
      <c r="D121" s="9"/>
      <c r="E121" s="16"/>
      <c r="F121" s="16"/>
    </row>
    <row r="122" spans="2:6">
      <c r="B122" s="57">
        <v>97</v>
      </c>
      <c r="C122" s="87" t="s">
        <v>358</v>
      </c>
      <c r="D122" s="4" t="s">
        <v>106</v>
      </c>
      <c r="E122" s="6">
        <f>SUMIF(СВОД!$C$13:$C$395,C122,СВОД!$E$13:$E$395)</f>
        <v>97116</v>
      </c>
      <c r="F122" s="15">
        <f t="shared" ref="F122:F130" si="20">E122*1.2</f>
        <v>116539.2</v>
      </c>
    </row>
    <row r="123" spans="2:6">
      <c r="B123" s="57">
        <v>98</v>
      </c>
      <c r="C123" s="87" t="s">
        <v>359</v>
      </c>
      <c r="D123" s="4" t="s">
        <v>106</v>
      </c>
      <c r="E123" s="6">
        <f>SUMIF(СВОД!$C$13:$C$395,C123,СВОД!$E$13:$E$395)</f>
        <v>76805</v>
      </c>
      <c r="F123" s="15">
        <f t="shared" si="20"/>
        <v>92166</v>
      </c>
    </row>
    <row r="124" spans="2:6">
      <c r="B124" s="57">
        <v>99</v>
      </c>
      <c r="C124" s="87" t="s">
        <v>360</v>
      </c>
      <c r="D124" s="4" t="s">
        <v>106</v>
      </c>
      <c r="E124" s="6">
        <f>SUMIF(СВОД!$C$13:$C$395,C124,СВОД!$E$13:$E$395)</f>
        <v>68978</v>
      </c>
      <c r="F124" s="15">
        <f t="shared" si="20"/>
        <v>82773.599999999991</v>
      </c>
    </row>
    <row r="125" spans="2:6">
      <c r="B125" s="57">
        <v>100</v>
      </c>
      <c r="C125" s="1" t="s">
        <v>246</v>
      </c>
      <c r="D125" s="4" t="s">
        <v>106</v>
      </c>
      <c r="E125" s="6">
        <f>SUMIF(СВОД!$C$13:$C$395,C125,СВОД!$E$13:$E$395)</f>
        <v>48821</v>
      </c>
      <c r="F125" s="15">
        <f t="shared" si="20"/>
        <v>58585.2</v>
      </c>
    </row>
    <row r="126" spans="2:6">
      <c r="B126" s="57">
        <v>101</v>
      </c>
      <c r="C126" s="1" t="s">
        <v>247</v>
      </c>
      <c r="D126" s="4" t="s">
        <v>106</v>
      </c>
      <c r="E126" s="6">
        <f>SUMIF(СВОД!$C$13:$C$395,C126,СВОД!$E$13:$E$395)</f>
        <v>35928</v>
      </c>
      <c r="F126" s="15">
        <f t="shared" si="20"/>
        <v>43113.599999999999</v>
      </c>
    </row>
    <row r="127" spans="2:6">
      <c r="B127" s="57">
        <v>102</v>
      </c>
      <c r="C127" s="1" t="s">
        <v>248</v>
      </c>
      <c r="D127" s="4" t="s">
        <v>106</v>
      </c>
      <c r="E127" s="6">
        <f>SUMIF(СВОД!$C$13:$C$395,C127,СВОД!$E$13:$E$395)</f>
        <v>44478</v>
      </c>
      <c r="F127" s="15">
        <f t="shared" si="20"/>
        <v>53373.599999999999</v>
      </c>
    </row>
    <row r="128" spans="2:6">
      <c r="B128" s="57">
        <v>103</v>
      </c>
      <c r="C128" s="1" t="s">
        <v>249</v>
      </c>
      <c r="D128" s="4" t="s">
        <v>106</v>
      </c>
      <c r="E128" s="6">
        <f>SUMIF(СВОД!$C$13:$C$395,C128,СВОД!$E$13:$E$395)</f>
        <v>30816</v>
      </c>
      <c r="F128" s="15">
        <f t="shared" si="20"/>
        <v>36979.199999999997</v>
      </c>
    </row>
    <row r="129" spans="2:6">
      <c r="B129" s="57">
        <v>104</v>
      </c>
      <c r="C129" s="1" t="s">
        <v>250</v>
      </c>
      <c r="D129" s="4" t="s">
        <v>106</v>
      </c>
      <c r="E129" s="6">
        <f>SUMIF(СВОД!$C$13:$C$395,C129,СВОД!$E$13:$E$395)</f>
        <v>25320</v>
      </c>
      <c r="F129" s="15">
        <f t="shared" si="20"/>
        <v>30384</v>
      </c>
    </row>
    <row r="130" spans="2:6">
      <c r="B130" s="57">
        <v>105</v>
      </c>
      <c r="C130" s="1" t="s">
        <v>251</v>
      </c>
      <c r="D130" s="4" t="s">
        <v>106</v>
      </c>
      <c r="E130" s="6">
        <f>SUMIF(СВОД!$C$13:$C$395,C130,СВОД!$E$13:$E$395)</f>
        <v>23724</v>
      </c>
      <c r="F130" s="15">
        <f t="shared" si="20"/>
        <v>28468.799999999999</v>
      </c>
    </row>
    <row r="131" spans="2:6">
      <c r="B131" s="9"/>
      <c r="C131" s="10" t="s">
        <v>45</v>
      </c>
      <c r="D131" s="9"/>
      <c r="E131" s="16"/>
      <c r="F131" s="16"/>
    </row>
    <row r="132" spans="2:6">
      <c r="B132" s="7">
        <v>106</v>
      </c>
      <c r="C132" s="1" t="s">
        <v>194</v>
      </c>
      <c r="D132" s="4" t="s">
        <v>106</v>
      </c>
      <c r="E132" s="6">
        <f>SUMIF(СВОД!$C$13:$C$395,C132,СВОД!$E$13:$E$395)</f>
        <v>17807</v>
      </c>
      <c r="F132" s="15">
        <f t="shared" ref="F132" si="21">E132*1.2</f>
        <v>21368.399999999998</v>
      </c>
    </row>
    <row r="133" spans="2:6">
      <c r="B133" s="7">
        <v>107</v>
      </c>
      <c r="C133" s="23" t="s">
        <v>35</v>
      </c>
      <c r="D133" s="4" t="s">
        <v>106</v>
      </c>
      <c r="E133" s="6">
        <f>SUMIF(СВОД!$C$13:$C$395,C133,СВОД!$E$13:$E$395)</f>
        <v>31853</v>
      </c>
      <c r="F133" s="15">
        <f t="shared" si="0"/>
        <v>38223.599999999999</v>
      </c>
    </row>
    <row r="134" spans="2:6">
      <c r="B134" s="7">
        <v>108</v>
      </c>
      <c r="C134" s="23" t="s">
        <v>36</v>
      </c>
      <c r="D134" s="4" t="s">
        <v>106</v>
      </c>
      <c r="E134" s="6">
        <f>SUMIF(СВОД!$C$13:$C$395,C134,СВОД!$E$13:$E$395)</f>
        <v>6974</v>
      </c>
      <c r="F134" s="15">
        <f t="shared" si="0"/>
        <v>8368.7999999999993</v>
      </c>
    </row>
    <row r="135" spans="2:6">
      <c r="B135" s="7">
        <v>109</v>
      </c>
      <c r="C135" s="23" t="s">
        <v>37</v>
      </c>
      <c r="D135" s="4" t="s">
        <v>106</v>
      </c>
      <c r="E135" s="6">
        <f>SUMIF(СВОД!$C$13:$C$395,C135,СВОД!$E$13:$E$395)</f>
        <v>6671</v>
      </c>
      <c r="F135" s="15">
        <f t="shared" si="0"/>
        <v>8005.2</v>
      </c>
    </row>
    <row r="136" spans="2:6">
      <c r="B136" s="7">
        <v>110</v>
      </c>
      <c r="C136" s="23" t="s">
        <v>38</v>
      </c>
      <c r="D136" s="4" t="s">
        <v>106</v>
      </c>
      <c r="E136" s="6">
        <f>SUMIF(СВОД!$C$13:$C$395,C136,СВОД!$E$13:$E$395)</f>
        <v>6066</v>
      </c>
      <c r="F136" s="15">
        <f t="shared" si="0"/>
        <v>7279.2</v>
      </c>
    </row>
    <row r="137" spans="2:6">
      <c r="B137" s="7">
        <v>111</v>
      </c>
      <c r="C137" s="23" t="s">
        <v>90</v>
      </c>
      <c r="D137" s="4" t="s">
        <v>106</v>
      </c>
      <c r="E137" s="6">
        <f>SUMIF(СВОД!$C$13:$C$395,C137,СВОД!$E$13:$E$395)</f>
        <v>5813</v>
      </c>
      <c r="F137" s="15">
        <f t="shared" si="0"/>
        <v>6975.5999999999995</v>
      </c>
    </row>
    <row r="138" spans="2:6">
      <c r="B138" s="7">
        <v>112</v>
      </c>
      <c r="C138" s="23" t="s">
        <v>195</v>
      </c>
      <c r="D138" s="4" t="s">
        <v>106</v>
      </c>
      <c r="E138" s="6">
        <f>SUMIF(СВОД!$C$13:$C$395,C138,СВОД!$E$13:$E$395)</f>
        <v>5813</v>
      </c>
      <c r="F138" s="15">
        <f t="shared" ref="F138:F139" si="22">E138*1.2</f>
        <v>6975.5999999999995</v>
      </c>
    </row>
    <row r="139" spans="2:6">
      <c r="B139" s="7">
        <v>113</v>
      </c>
      <c r="C139" s="23" t="s">
        <v>196</v>
      </c>
      <c r="D139" s="4" t="s">
        <v>106</v>
      </c>
      <c r="E139" s="6">
        <f>SUMIF(СВОД!$C$13:$C$395,C139,СВОД!$E$13:$E$395)</f>
        <v>5748</v>
      </c>
      <c r="F139" s="15">
        <f t="shared" si="22"/>
        <v>6897.5999999999995</v>
      </c>
    </row>
    <row r="140" spans="2:6">
      <c r="B140" s="9"/>
      <c r="C140" s="10" t="s">
        <v>51</v>
      </c>
      <c r="D140" s="9"/>
      <c r="E140" s="16"/>
      <c r="F140" s="16"/>
    </row>
    <row r="141" spans="2:6">
      <c r="B141" s="7">
        <v>114</v>
      </c>
      <c r="C141" s="1" t="s">
        <v>31</v>
      </c>
      <c r="D141" s="4" t="s">
        <v>106</v>
      </c>
      <c r="E141" s="6">
        <f>SUMIF(СВОД!$C$13:$C$395,C141,СВОД!$E$13:$E$395)</f>
        <v>36633</v>
      </c>
      <c r="F141" s="15">
        <f t="shared" ref="F141:F144" si="23">E141*1.2</f>
        <v>43959.6</v>
      </c>
    </row>
    <row r="142" spans="2:6">
      <c r="B142" s="7">
        <v>115</v>
      </c>
      <c r="C142" s="23" t="s">
        <v>33</v>
      </c>
      <c r="D142" s="4" t="s">
        <v>106</v>
      </c>
      <c r="E142" s="6">
        <f>SUMIF(СВОД!$C$13:$C$395,C142,СВОД!$E$13:$E$395)</f>
        <v>23452</v>
      </c>
      <c r="F142" s="15">
        <f t="shared" si="23"/>
        <v>28142.399999999998</v>
      </c>
    </row>
    <row r="143" spans="2:6">
      <c r="B143" s="7">
        <v>116</v>
      </c>
      <c r="C143" s="1" t="s">
        <v>32</v>
      </c>
      <c r="D143" s="4" t="s">
        <v>106</v>
      </c>
      <c r="E143" s="6">
        <f>SUMIF(СВОД!$C$13:$C$395,C143,СВОД!$E$13:$E$395)</f>
        <v>31096</v>
      </c>
      <c r="F143" s="15">
        <f t="shared" si="23"/>
        <v>37315.199999999997</v>
      </c>
    </row>
    <row r="144" spans="2:6">
      <c r="B144" s="7">
        <v>117</v>
      </c>
      <c r="C144" s="1" t="s">
        <v>34</v>
      </c>
      <c r="D144" s="4" t="s">
        <v>106</v>
      </c>
      <c r="E144" s="6">
        <f>SUMIF(СВОД!$C$13:$C$395,C144,СВОД!$E$13:$E$395)</f>
        <v>22704</v>
      </c>
      <c r="F144" s="15">
        <f t="shared" si="23"/>
        <v>27244.799999999999</v>
      </c>
    </row>
    <row r="145" spans="2:6">
      <c r="B145" s="9"/>
      <c r="C145" s="10" t="s">
        <v>46</v>
      </c>
      <c r="D145" s="9"/>
      <c r="E145" s="16"/>
      <c r="F145" s="16"/>
    </row>
    <row r="146" spans="2:6">
      <c r="B146" s="7">
        <v>118</v>
      </c>
      <c r="C146" s="1" t="s">
        <v>22</v>
      </c>
      <c r="D146" s="4" t="s">
        <v>106</v>
      </c>
      <c r="E146" s="6">
        <f>SUMIF(СВОД!$C$13:$C$395,C146,СВОД!$E$13:$E$395)</f>
        <v>3860</v>
      </c>
      <c r="F146" s="15">
        <f t="shared" ref="F146" si="24">E146*1.2</f>
        <v>4632</v>
      </c>
    </row>
    <row r="147" spans="2:6">
      <c r="B147" s="7">
        <v>119</v>
      </c>
      <c r="C147" s="1" t="s">
        <v>24</v>
      </c>
      <c r="D147" s="4" t="s">
        <v>106</v>
      </c>
      <c r="E147" s="6">
        <f>SUMIF(СВОД!$C$13:$C$395,C147,СВОД!$E$13:$E$395)</f>
        <v>1470</v>
      </c>
      <c r="F147" s="15">
        <f>E147*1.2</f>
        <v>1764</v>
      </c>
    </row>
    <row r="148" spans="2:6">
      <c r="B148" s="7">
        <v>120</v>
      </c>
      <c r="C148" s="1" t="s">
        <v>23</v>
      </c>
      <c r="D148" s="4" t="s">
        <v>106</v>
      </c>
      <c r="E148" s="6">
        <f>SUMIF(СВОД!$C$13:$C$395,C148,СВОД!$E$13:$E$395)</f>
        <v>1052</v>
      </c>
      <c r="F148" s="15">
        <f>E148*1.2</f>
        <v>1262.3999999999999</v>
      </c>
    </row>
    <row r="149" spans="2:6">
      <c r="B149" s="9"/>
      <c r="C149" s="10" t="s">
        <v>47</v>
      </c>
      <c r="D149" s="9"/>
      <c r="E149" s="16"/>
      <c r="F149" s="16"/>
    </row>
    <row r="150" spans="2:6">
      <c r="B150" s="7">
        <v>121</v>
      </c>
      <c r="C150" s="1" t="s">
        <v>21</v>
      </c>
      <c r="D150" s="4" t="s">
        <v>105</v>
      </c>
      <c r="E150" s="6">
        <f>SUMIF(СВОД!$C$13:$C$395,C150,СВОД!$E$13:$E$395)</f>
        <v>23</v>
      </c>
      <c r="F150" s="15">
        <f>E150*1.2</f>
        <v>27.599999999999998</v>
      </c>
    </row>
    <row r="151" spans="2:6">
      <c r="B151" s="7">
        <v>122</v>
      </c>
      <c r="C151" s="1" t="s">
        <v>85</v>
      </c>
      <c r="D151" s="4" t="s">
        <v>105</v>
      </c>
      <c r="E151" s="6">
        <f>SUMIF(СВОД!$C$13:$C$395,C151,СВОД!$E$13:$E$395)</f>
        <v>21</v>
      </c>
      <c r="F151" s="15">
        <f>E151*1.2</f>
        <v>25.2</v>
      </c>
    </row>
    <row r="152" spans="2:6">
      <c r="B152" s="9"/>
      <c r="C152" s="10" t="s">
        <v>111</v>
      </c>
      <c r="D152" s="9"/>
      <c r="E152" s="16"/>
      <c r="F152" s="16"/>
    </row>
    <row r="153" spans="2:6">
      <c r="B153" s="7">
        <v>123</v>
      </c>
      <c r="C153" s="1" t="s">
        <v>112</v>
      </c>
      <c r="D153" s="4" t="s">
        <v>106</v>
      </c>
      <c r="E153" s="6">
        <f>SUMIF(СВОД!$C$13:$C$395,C153,СВОД!$E$13:$E$395)</f>
        <v>2297</v>
      </c>
      <c r="F153" s="15">
        <f t="shared" ref="F153:F154" si="25">E153*1.2</f>
        <v>2756.4</v>
      </c>
    </row>
    <row r="154" spans="2:6">
      <c r="B154" s="7">
        <v>124</v>
      </c>
      <c r="C154" s="1" t="s">
        <v>113</v>
      </c>
      <c r="D154" s="4" t="s">
        <v>106</v>
      </c>
      <c r="E154" s="6">
        <f>SUMIF(СВОД!$C$13:$C$395,C154,СВОД!$E$13:$E$395)</f>
        <v>331</v>
      </c>
      <c r="F154" s="15">
        <f t="shared" si="25"/>
        <v>397.2</v>
      </c>
    </row>
    <row r="155" spans="2:6">
      <c r="B155" s="9"/>
      <c r="C155" s="10" t="s">
        <v>158</v>
      </c>
      <c r="D155" s="9"/>
      <c r="E155" s="16"/>
      <c r="F155" s="16"/>
    </row>
    <row r="156" spans="2:6" s="3" customFormat="1">
      <c r="B156" s="7">
        <v>125</v>
      </c>
      <c r="C156" s="1" t="s">
        <v>142</v>
      </c>
      <c r="D156" s="4" t="s">
        <v>106</v>
      </c>
      <c r="E156" s="6">
        <f>SUMIF(СВОД!$C$13:$C$395,C156,СВОД!$E$13:$E$395)</f>
        <v>5069</v>
      </c>
      <c r="F156" s="15">
        <f t="shared" ref="F156:F168" si="26">E156*1.2</f>
        <v>6082.8</v>
      </c>
    </row>
    <row r="157" spans="2:6" s="3" customFormat="1">
      <c r="B157" s="7">
        <v>126</v>
      </c>
      <c r="C157" s="1" t="s">
        <v>143</v>
      </c>
      <c r="D157" s="4" t="s">
        <v>106</v>
      </c>
      <c r="E157" s="6">
        <f>SUMIF(СВОД!$C$13:$C$395,C157,СВОД!$E$13:$E$395)</f>
        <v>4629</v>
      </c>
      <c r="F157" s="15">
        <f t="shared" si="26"/>
        <v>5554.8</v>
      </c>
    </row>
    <row r="158" spans="2:6">
      <c r="B158" s="7">
        <v>127</v>
      </c>
      <c r="C158" s="1" t="s">
        <v>144</v>
      </c>
      <c r="D158" s="4" t="s">
        <v>106</v>
      </c>
      <c r="E158" s="6">
        <f>SUMIF(СВОД!$C$13:$C$395,C158,СВОД!$E$13:$E$395)</f>
        <v>4035</v>
      </c>
      <c r="F158" s="15">
        <f t="shared" si="26"/>
        <v>4842</v>
      </c>
    </row>
    <row r="159" spans="2:6">
      <c r="B159" s="7">
        <v>128</v>
      </c>
      <c r="C159" s="1" t="s">
        <v>145</v>
      </c>
      <c r="D159" s="4" t="s">
        <v>106</v>
      </c>
      <c r="E159" s="6">
        <f>SUMIF(СВОД!$C$13:$C$395,C159,СВОД!$E$13:$E$395)</f>
        <v>3376</v>
      </c>
      <c r="F159" s="15">
        <f t="shared" si="26"/>
        <v>4051.2</v>
      </c>
    </row>
    <row r="160" spans="2:6">
      <c r="B160" s="7">
        <v>129</v>
      </c>
      <c r="C160" s="1" t="s">
        <v>146</v>
      </c>
      <c r="D160" s="4" t="s">
        <v>106</v>
      </c>
      <c r="E160" s="6">
        <f>SUMIF(СВОД!$C$13:$C$395,C160,СВОД!$E$13:$E$395)</f>
        <v>2798</v>
      </c>
      <c r="F160" s="15">
        <f t="shared" si="26"/>
        <v>3357.6</v>
      </c>
    </row>
    <row r="161" spans="2:6">
      <c r="B161" s="7">
        <v>130</v>
      </c>
      <c r="C161" s="1" t="s">
        <v>147</v>
      </c>
      <c r="D161" s="4" t="s">
        <v>106</v>
      </c>
      <c r="E161" s="6">
        <f>SUMIF(СВОД!$C$13:$C$395,C161,СВОД!$E$13:$E$395)</f>
        <v>2253</v>
      </c>
      <c r="F161" s="15">
        <f t="shared" si="26"/>
        <v>2703.6</v>
      </c>
    </row>
    <row r="162" spans="2:6">
      <c r="B162" s="7">
        <v>131</v>
      </c>
      <c r="C162" s="1" t="s">
        <v>148</v>
      </c>
      <c r="D162" s="4" t="s">
        <v>106</v>
      </c>
      <c r="E162" s="6">
        <f>SUMIF(СВОД!$C$13:$C$395,C162,СВОД!$E$13:$E$395)</f>
        <v>1741</v>
      </c>
      <c r="F162" s="15">
        <f t="shared" si="26"/>
        <v>2089.1999999999998</v>
      </c>
    </row>
    <row r="163" spans="2:6">
      <c r="B163" s="7">
        <v>132</v>
      </c>
      <c r="C163" s="1" t="s">
        <v>149</v>
      </c>
      <c r="D163" s="4" t="s">
        <v>106</v>
      </c>
      <c r="E163" s="6">
        <f>SUMIF(СВОД!$C$13:$C$395,C163,СВОД!$E$13:$E$395)</f>
        <v>1410</v>
      </c>
      <c r="F163" s="15">
        <f t="shared" si="26"/>
        <v>1692</v>
      </c>
    </row>
    <row r="164" spans="2:6">
      <c r="B164" s="7">
        <v>133</v>
      </c>
      <c r="C164" s="1" t="s">
        <v>190</v>
      </c>
      <c r="D164" s="4" t="s">
        <v>106</v>
      </c>
      <c r="E164" s="6">
        <f>SUMIF(СВОД!$C$13:$C$395,C164,СВОД!$E$13:$E$395)</f>
        <v>1197</v>
      </c>
      <c r="F164" s="15">
        <f t="shared" ref="F164" si="27">E164*1.2</f>
        <v>1436.3999999999999</v>
      </c>
    </row>
    <row r="165" spans="2:6">
      <c r="B165" s="7">
        <v>134</v>
      </c>
      <c r="C165" s="1" t="s">
        <v>433</v>
      </c>
      <c r="D165" s="4" t="s">
        <v>106</v>
      </c>
      <c r="E165" s="6">
        <f>SUMIF(СВОД!$C$13:$C$395,C165,СВОД!$E$13:$E$395)</f>
        <v>970</v>
      </c>
      <c r="F165" s="15">
        <f t="shared" ref="F165" si="28">E165*1.2</f>
        <v>1164</v>
      </c>
    </row>
    <row r="166" spans="2:6">
      <c r="B166" s="9"/>
      <c r="C166" s="10" t="s">
        <v>159</v>
      </c>
      <c r="D166" s="9"/>
      <c r="E166" s="16"/>
      <c r="F166" s="16"/>
    </row>
    <row r="167" spans="2:6">
      <c r="B167" s="7">
        <v>135</v>
      </c>
      <c r="C167" s="1" t="s">
        <v>160</v>
      </c>
      <c r="D167" s="4" t="s">
        <v>106</v>
      </c>
      <c r="E167" s="6">
        <f>SUMIF(СВОД!$C$13:$C$395,C167,СВОД!$E$13:$E$395)</f>
        <v>418082</v>
      </c>
      <c r="F167" s="15">
        <f t="shared" si="26"/>
        <v>501698.39999999997</v>
      </c>
    </row>
    <row r="168" spans="2:6">
      <c r="B168" s="7">
        <v>136</v>
      </c>
      <c r="C168" s="1" t="s">
        <v>161</v>
      </c>
      <c r="D168" s="4" t="s">
        <v>106</v>
      </c>
      <c r="E168" s="6">
        <f>SUMIF(СВОД!$C$13:$C$395,C168,СВОД!$E$13:$E$395)</f>
        <v>465598</v>
      </c>
      <c r="F168" s="15">
        <f t="shared" si="26"/>
        <v>558717.6</v>
      </c>
    </row>
    <row r="169" spans="2:6">
      <c r="B169" s="41"/>
      <c r="C169" s="42"/>
      <c r="D169" s="43"/>
      <c r="E169" s="44"/>
      <c r="F169" s="45"/>
    </row>
    <row r="170" spans="2:6">
      <c r="B170" s="40" t="s">
        <v>301</v>
      </c>
      <c r="C170" s="27"/>
      <c r="D170" s="18"/>
      <c r="E170" s="18"/>
      <c r="F170" s="18"/>
    </row>
    <row r="171" spans="2:6">
      <c r="B171" s="18" t="s">
        <v>199</v>
      </c>
      <c r="C171" s="40" t="s">
        <v>200</v>
      </c>
      <c r="D171" s="18"/>
      <c r="E171" s="18"/>
      <c r="F171" s="18"/>
    </row>
    <row r="172" spans="2:6">
      <c r="B172" s="18" t="s">
        <v>202</v>
      </c>
      <c r="C172" s="40" t="s">
        <v>203</v>
      </c>
      <c r="D172" s="18"/>
      <c r="E172" s="18"/>
      <c r="F172" s="18"/>
    </row>
    <row r="173" spans="2:6">
      <c r="B173" s="18" t="s">
        <v>205</v>
      </c>
      <c r="C173" s="40" t="s">
        <v>370</v>
      </c>
      <c r="D173" s="18"/>
      <c r="E173" s="18"/>
      <c r="F173" s="18"/>
    </row>
  </sheetData>
  <mergeCells count="4">
    <mergeCell ref="C2:F2"/>
    <mergeCell ref="C3:F3"/>
    <mergeCell ref="C4:F4"/>
    <mergeCell ref="C5:F5"/>
  </mergeCells>
  <hyperlinks>
    <hyperlink ref="C5" r:id="rId1"/>
    <hyperlink ref="C4" r:id="rId2"/>
  </hyperlinks>
  <printOptions horizontalCentered="1"/>
  <pageMargins left="0.70866141732283472" right="0.31496062992125984" top="0.35433070866141736" bottom="0.35433070866141736" header="0.31496062992125984" footer="0.31496062992125984"/>
  <pageSetup paperSize="9" scale="7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33FF"/>
  </sheetPr>
  <dimension ref="A1:G107"/>
  <sheetViews>
    <sheetView view="pageBreakPreview" topLeftCell="A4" zoomScale="115" zoomScaleNormal="100" zoomScaleSheetLayoutView="115" workbookViewId="0">
      <selection activeCell="C7" sqref="C7"/>
    </sheetView>
  </sheetViews>
  <sheetFormatPr defaultRowHeight="15.75"/>
  <cols>
    <col min="2" max="2" width="3.85546875" style="3" bestFit="1" customWidth="1"/>
    <col min="3" max="3" width="70" style="2" bestFit="1" customWidth="1"/>
    <col min="4" max="4" width="9.140625" style="3"/>
    <col min="5" max="6" width="16" style="3" customWidth="1"/>
  </cols>
  <sheetData>
    <row r="1" spans="1:7">
      <c r="B1" s="18"/>
      <c r="C1" s="19"/>
      <c r="D1" s="18"/>
      <c r="E1" s="18"/>
      <c r="F1" s="18"/>
    </row>
    <row r="2" spans="1:7" ht="18.75">
      <c r="B2" s="18"/>
      <c r="C2" s="130" t="s">
        <v>445</v>
      </c>
      <c r="D2" s="130"/>
      <c r="E2" s="130"/>
      <c r="F2" s="130"/>
    </row>
    <row r="3" spans="1:7" ht="18.75">
      <c r="B3" s="18"/>
      <c r="C3" s="130" t="s">
        <v>446</v>
      </c>
      <c r="D3" s="130"/>
      <c r="E3" s="130"/>
      <c r="F3" s="130"/>
    </row>
    <row r="4" spans="1:7" ht="18.75">
      <c r="B4" s="18"/>
      <c r="C4" s="131" t="s">
        <v>447</v>
      </c>
      <c r="D4" s="131"/>
      <c r="E4" s="131"/>
      <c r="F4" s="131"/>
    </row>
    <row r="5" spans="1:7" ht="18.75">
      <c r="B5" s="18"/>
      <c r="C5" s="131" t="s">
        <v>448</v>
      </c>
      <c r="D5" s="131"/>
      <c r="E5" s="131"/>
      <c r="F5" s="131"/>
    </row>
    <row r="6" spans="1:7">
      <c r="B6" s="18"/>
      <c r="C6" s="19"/>
      <c r="D6" s="18"/>
      <c r="E6" s="18"/>
      <c r="F6" s="18"/>
    </row>
    <row r="7" spans="1:7" s="122" customFormat="1" ht="33.75" customHeight="1" thickBot="1">
      <c r="A7" s="127"/>
      <c r="B7" s="117"/>
      <c r="C7" s="129" t="s">
        <v>450</v>
      </c>
      <c r="D7" s="119"/>
      <c r="E7" s="120"/>
      <c r="F7" s="120"/>
      <c r="G7" s="121"/>
    </row>
    <row r="8" spans="1:7">
      <c r="A8" s="128"/>
      <c r="B8" s="18"/>
      <c r="C8" s="19" t="s">
        <v>206</v>
      </c>
      <c r="D8" s="18"/>
      <c r="E8" s="18"/>
      <c r="F8" s="18"/>
    </row>
    <row r="9" spans="1:7">
      <c r="B9" s="18"/>
      <c r="C9" s="123" t="s">
        <v>449</v>
      </c>
      <c r="D9" s="18"/>
      <c r="E9" s="18"/>
      <c r="F9" s="18"/>
    </row>
    <row r="10" spans="1:7">
      <c r="B10" s="18"/>
      <c r="C10" s="19" t="s">
        <v>207</v>
      </c>
      <c r="D10" s="18"/>
      <c r="E10" s="18"/>
      <c r="F10" s="18"/>
    </row>
    <row r="11" spans="1:7" ht="16.5" thickBot="1">
      <c r="B11" s="18"/>
      <c r="C11" s="19"/>
      <c r="D11" s="20"/>
      <c r="E11" s="18"/>
      <c r="F11" s="18"/>
    </row>
    <row r="12" spans="1:7" s="8" customFormat="1" ht="32.25" thickBot="1">
      <c r="B12" s="46" t="s">
        <v>0</v>
      </c>
      <c r="C12" s="47" t="s">
        <v>1</v>
      </c>
      <c r="D12" s="47" t="s">
        <v>52</v>
      </c>
      <c r="E12" s="47" t="s">
        <v>39</v>
      </c>
      <c r="F12" s="48" t="s">
        <v>40</v>
      </c>
    </row>
    <row r="13" spans="1:7">
      <c r="B13" s="13"/>
      <c r="C13" s="11" t="s">
        <v>41</v>
      </c>
      <c r="D13" s="11"/>
      <c r="E13" s="24"/>
      <c r="F13" s="24"/>
    </row>
    <row r="14" spans="1:7">
      <c r="B14" s="5">
        <v>1</v>
      </c>
      <c r="C14" s="1" t="s">
        <v>208</v>
      </c>
      <c r="D14" s="4" t="s">
        <v>105</v>
      </c>
      <c r="E14" s="6">
        <f>SUMIF(СВОД!$C$13:$C$395,C14,СВОД!$E$13:$E$395)</f>
        <v>11029</v>
      </c>
      <c r="F14" s="15">
        <f>E14*1.2</f>
        <v>13234.8</v>
      </c>
    </row>
    <row r="15" spans="1:7">
      <c r="B15" s="5">
        <v>2</v>
      </c>
      <c r="C15" s="1" t="s">
        <v>209</v>
      </c>
      <c r="D15" s="4" t="s">
        <v>105</v>
      </c>
      <c r="E15" s="6">
        <f>SUMIF(СВОД!$C$13:$C$395,C15,СВОД!$E$13:$E$395)</f>
        <v>9055</v>
      </c>
      <c r="F15" s="15">
        <f t="shared" ref="F15:F73" si="0">E15*1.2</f>
        <v>10866</v>
      </c>
    </row>
    <row r="16" spans="1:7">
      <c r="B16" s="5">
        <v>3</v>
      </c>
      <c r="C16" s="1" t="s">
        <v>210</v>
      </c>
      <c r="D16" s="4" t="s">
        <v>105</v>
      </c>
      <c r="E16" s="6">
        <f>SUMIF(СВОД!$C$13:$C$395,C16,СВОД!$E$13:$E$395)</f>
        <v>7652</v>
      </c>
      <c r="F16" s="15">
        <f t="shared" si="0"/>
        <v>9182.4</v>
      </c>
    </row>
    <row r="17" spans="2:6">
      <c r="B17" s="5">
        <v>4</v>
      </c>
      <c r="C17" s="1" t="s">
        <v>211</v>
      </c>
      <c r="D17" s="4" t="s">
        <v>105</v>
      </c>
      <c r="E17" s="6">
        <f>SUMIF(СВОД!$C$13:$C$395,C17,СВОД!$E$13:$E$395)</f>
        <v>5979</v>
      </c>
      <c r="F17" s="15">
        <f t="shared" si="0"/>
        <v>7174.8</v>
      </c>
    </row>
    <row r="18" spans="2:6">
      <c r="B18" s="5">
        <v>5</v>
      </c>
      <c r="C18" s="1" t="s">
        <v>212</v>
      </c>
      <c r="D18" s="4" t="s">
        <v>105</v>
      </c>
      <c r="E18" s="6">
        <f>SUMIF(СВОД!$C$13:$C$395,C18,СВОД!$E$13:$E$395)</f>
        <v>4712</v>
      </c>
      <c r="F18" s="15">
        <f t="shared" si="0"/>
        <v>5654.4</v>
      </c>
    </row>
    <row r="19" spans="2:6">
      <c r="B19" s="5">
        <v>6</v>
      </c>
      <c r="C19" s="1" t="s">
        <v>213</v>
      </c>
      <c r="D19" s="4" t="s">
        <v>105</v>
      </c>
      <c r="E19" s="6">
        <f>SUMIF(СВОД!$C$13:$C$395,C19,СВОД!$E$13:$E$395)</f>
        <v>3742</v>
      </c>
      <c r="F19" s="15">
        <f t="shared" si="0"/>
        <v>4490.3999999999996</v>
      </c>
    </row>
    <row r="20" spans="2:6">
      <c r="B20" s="5">
        <v>7</v>
      </c>
      <c r="C20" s="1" t="s">
        <v>214</v>
      </c>
      <c r="D20" s="4" t="s">
        <v>105</v>
      </c>
      <c r="E20" s="6">
        <f>SUMIF(СВОД!$C$13:$C$395,C20,СВОД!$E$13:$E$395)</f>
        <v>2955</v>
      </c>
      <c r="F20" s="15">
        <f t="shared" si="0"/>
        <v>3546</v>
      </c>
    </row>
    <row r="21" spans="2:6">
      <c r="B21" s="5">
        <v>8</v>
      </c>
      <c r="C21" s="1" t="s">
        <v>215</v>
      </c>
      <c r="D21" s="4" t="s">
        <v>105</v>
      </c>
      <c r="E21" s="6">
        <f>SUMIF(СВОД!$C$13:$C$395,C21,СВОД!$E$13:$E$395)</f>
        <v>2314</v>
      </c>
      <c r="F21" s="15">
        <f t="shared" si="0"/>
        <v>2776.7999999999997</v>
      </c>
    </row>
    <row r="22" spans="2:6">
      <c r="B22" s="5">
        <v>9</v>
      </c>
      <c r="C22" s="1" t="s">
        <v>216</v>
      </c>
      <c r="D22" s="4" t="s">
        <v>105</v>
      </c>
      <c r="E22" s="6">
        <f>SUMIF(СВОД!$C$13:$C$395,C22,СВОД!$E$13:$E$395)</f>
        <v>1679</v>
      </c>
      <c r="F22" s="15">
        <f t="shared" si="0"/>
        <v>2014.8</v>
      </c>
    </row>
    <row r="23" spans="2:6">
      <c r="B23" s="9"/>
      <c r="C23" s="10" t="s">
        <v>311</v>
      </c>
      <c r="D23" s="9"/>
      <c r="E23" s="16"/>
      <c r="F23" s="16"/>
    </row>
    <row r="24" spans="2:6">
      <c r="B24" s="7">
        <v>10</v>
      </c>
      <c r="C24" s="1" t="s">
        <v>118</v>
      </c>
      <c r="D24" s="4" t="s">
        <v>106</v>
      </c>
      <c r="E24" s="6">
        <f>SUMIF(СВОД!$C$13:$C$395,C24,СВОД!$E$13:$E$395)</f>
        <v>19858</v>
      </c>
      <c r="F24" s="15">
        <f t="shared" si="0"/>
        <v>23829.599999999999</v>
      </c>
    </row>
    <row r="25" spans="2:6">
      <c r="B25" s="7">
        <v>11</v>
      </c>
      <c r="C25" s="1" t="s">
        <v>119</v>
      </c>
      <c r="D25" s="4" t="s">
        <v>106</v>
      </c>
      <c r="E25" s="6">
        <f>SUMIF(СВОД!$C$13:$C$395,C25,СВОД!$E$13:$E$395)</f>
        <v>15766</v>
      </c>
      <c r="F25" s="15">
        <f t="shared" si="0"/>
        <v>18919.2</v>
      </c>
    </row>
    <row r="26" spans="2:6">
      <c r="B26" s="7">
        <v>12</v>
      </c>
      <c r="C26" s="1" t="s">
        <v>120</v>
      </c>
      <c r="D26" s="4" t="s">
        <v>106</v>
      </c>
      <c r="E26" s="6">
        <f>SUMIF(СВОД!$C$13:$C$395,C26,СВОД!$E$13:$E$395)</f>
        <v>14430</v>
      </c>
      <c r="F26" s="15">
        <f t="shared" si="0"/>
        <v>17316</v>
      </c>
    </row>
    <row r="27" spans="2:6">
      <c r="B27" s="7">
        <v>13</v>
      </c>
      <c r="C27" s="1" t="s">
        <v>121</v>
      </c>
      <c r="D27" s="4" t="s">
        <v>106</v>
      </c>
      <c r="E27" s="6">
        <f>SUMIF(СВОД!$C$13:$C$395,C27,СВОД!$E$13:$E$395)</f>
        <v>11473</v>
      </c>
      <c r="F27" s="15">
        <f t="shared" si="0"/>
        <v>13767.6</v>
      </c>
    </row>
    <row r="28" spans="2:6">
      <c r="B28" s="7">
        <v>14</v>
      </c>
      <c r="C28" s="1" t="s">
        <v>122</v>
      </c>
      <c r="D28" s="4" t="s">
        <v>106</v>
      </c>
      <c r="E28" s="6">
        <f>SUMIF(СВОД!$C$13:$C$395,C28,СВОД!$E$13:$E$395)</f>
        <v>9506</v>
      </c>
      <c r="F28" s="15">
        <f t="shared" si="0"/>
        <v>11407.199999999999</v>
      </c>
    </row>
    <row r="29" spans="2:6">
      <c r="B29" s="7">
        <v>15</v>
      </c>
      <c r="C29" s="1" t="s">
        <v>123</v>
      </c>
      <c r="D29" s="4" t="s">
        <v>106</v>
      </c>
      <c r="E29" s="6">
        <f>SUMIF(СВОД!$C$13:$C$395,C29,СВОД!$E$13:$E$395)</f>
        <v>8652</v>
      </c>
      <c r="F29" s="15">
        <f t="shared" si="0"/>
        <v>10382.4</v>
      </c>
    </row>
    <row r="30" spans="2:6">
      <c r="B30" s="7">
        <v>16</v>
      </c>
      <c r="C30" s="1" t="s">
        <v>124</v>
      </c>
      <c r="D30" s="4" t="s">
        <v>106</v>
      </c>
      <c r="E30" s="6">
        <f>SUMIF(СВОД!$C$13:$C$395,C30,СВОД!$E$13:$E$395)</f>
        <v>6681</v>
      </c>
      <c r="F30" s="15">
        <f t="shared" si="0"/>
        <v>8017.2</v>
      </c>
    </row>
    <row r="31" spans="2:6">
      <c r="B31" s="7">
        <v>17</v>
      </c>
      <c r="C31" s="1" t="s">
        <v>125</v>
      </c>
      <c r="D31" s="4" t="s">
        <v>106</v>
      </c>
      <c r="E31" s="6">
        <f>SUMIF(СВОД!$C$13:$C$395,C31,СВОД!$E$13:$E$395)</f>
        <v>6306</v>
      </c>
      <c r="F31" s="15">
        <f t="shared" si="0"/>
        <v>7567.2</v>
      </c>
    </row>
    <row r="32" spans="2:6">
      <c r="B32" s="7">
        <v>18</v>
      </c>
      <c r="C32" s="1" t="s">
        <v>187</v>
      </c>
      <c r="D32" s="4" t="s">
        <v>106</v>
      </c>
      <c r="E32" s="6">
        <f>SUMIF(СВОД!$C$13:$C$395,C32,СВОД!$E$13:$E$395)</f>
        <v>3863</v>
      </c>
      <c r="F32" s="15">
        <f t="shared" si="0"/>
        <v>4635.5999999999995</v>
      </c>
    </row>
    <row r="33" spans="2:6">
      <c r="B33" s="9"/>
      <c r="C33" s="10" t="s">
        <v>91</v>
      </c>
      <c r="D33" s="9"/>
      <c r="E33" s="16"/>
      <c r="F33" s="16"/>
    </row>
    <row r="34" spans="2:6">
      <c r="B34" s="22">
        <v>19</v>
      </c>
      <c r="C34" s="1" t="s">
        <v>107</v>
      </c>
      <c r="D34" s="4" t="s">
        <v>106</v>
      </c>
      <c r="E34" s="6">
        <f>SUMIF(СВОД!$C$13:$C$395,C34,СВОД!$E$13:$E$395)</f>
        <v>4463</v>
      </c>
      <c r="F34" s="15">
        <f t="shared" si="0"/>
        <v>5355.5999999999995</v>
      </c>
    </row>
    <row r="35" spans="2:6" ht="31.5">
      <c r="B35" s="22">
        <v>20</v>
      </c>
      <c r="C35" s="1" t="s">
        <v>108</v>
      </c>
      <c r="D35" s="4" t="s">
        <v>106</v>
      </c>
      <c r="E35" s="6">
        <f>SUMIF(СВОД!$C$13:$C$395,C35,СВОД!$E$13:$E$395)</f>
        <v>3572</v>
      </c>
      <c r="F35" s="15">
        <f t="shared" si="0"/>
        <v>4286.3999999999996</v>
      </c>
    </row>
    <row r="36" spans="2:6" ht="31.5">
      <c r="B36" s="22">
        <v>21</v>
      </c>
      <c r="C36" s="1" t="s">
        <v>109</v>
      </c>
      <c r="D36" s="4" t="s">
        <v>106</v>
      </c>
      <c r="E36" s="6">
        <f>SUMIF(СВОД!$C$13:$C$395,C36,СВОД!$E$13:$E$395)</f>
        <v>2311</v>
      </c>
      <c r="F36" s="15">
        <f t="shared" si="0"/>
        <v>2773.2</v>
      </c>
    </row>
    <row r="37" spans="2:6">
      <c r="B37" s="22">
        <v>22</v>
      </c>
      <c r="C37" s="1" t="s">
        <v>110</v>
      </c>
      <c r="D37" s="4" t="s">
        <v>106</v>
      </c>
      <c r="E37" s="6">
        <f>SUMIF(СВОД!$C$13:$C$395,C37,СВОД!$E$13:$E$395)</f>
        <v>2311</v>
      </c>
      <c r="F37" s="15">
        <f t="shared" si="0"/>
        <v>2773.2</v>
      </c>
    </row>
    <row r="38" spans="2:6">
      <c r="B38" s="9"/>
      <c r="C38" s="11" t="s">
        <v>44</v>
      </c>
      <c r="D38" s="12"/>
      <c r="E38" s="14"/>
      <c r="F38" s="17"/>
    </row>
    <row r="39" spans="2:6">
      <c r="B39" s="7">
        <v>23</v>
      </c>
      <c r="C39" s="1" t="s">
        <v>26</v>
      </c>
      <c r="D39" s="4" t="s">
        <v>106</v>
      </c>
      <c r="E39" s="6">
        <f>SUMIF(СВОД!$C$13:$C$395,C39,СВОД!$E$13:$E$395)</f>
        <v>826</v>
      </c>
      <c r="F39" s="15">
        <f t="shared" si="0"/>
        <v>991.19999999999993</v>
      </c>
    </row>
    <row r="40" spans="2:6">
      <c r="B40" s="7">
        <v>24</v>
      </c>
      <c r="C40" s="1" t="s">
        <v>86</v>
      </c>
      <c r="D40" s="4" t="s">
        <v>106</v>
      </c>
      <c r="E40" s="6">
        <f>SUMIF(СВОД!$C$13:$C$395,C40,СВОД!$E$13:$E$395)</f>
        <v>826</v>
      </c>
      <c r="F40" s="15">
        <f t="shared" si="0"/>
        <v>991.19999999999993</v>
      </c>
    </row>
    <row r="41" spans="2:6">
      <c r="B41" s="7">
        <v>25</v>
      </c>
      <c r="C41" s="1" t="s">
        <v>27</v>
      </c>
      <c r="D41" s="4" t="s">
        <v>106</v>
      </c>
      <c r="E41" s="6">
        <f>SUMIF(СВОД!$C$13:$C$395,C41,СВОД!$E$13:$E$395)</f>
        <v>780</v>
      </c>
      <c r="F41" s="15">
        <f t="shared" si="0"/>
        <v>936</v>
      </c>
    </row>
    <row r="42" spans="2:6">
      <c r="B42" s="7">
        <v>26</v>
      </c>
      <c r="C42" s="1" t="s">
        <v>28</v>
      </c>
      <c r="D42" s="4" t="s">
        <v>106</v>
      </c>
      <c r="E42" s="6">
        <f>SUMIF(СВОД!$C$13:$C$395,C42,СВОД!$E$13:$E$395)</f>
        <v>689</v>
      </c>
      <c r="F42" s="15">
        <f t="shared" si="0"/>
        <v>826.8</v>
      </c>
    </row>
    <row r="43" spans="2:6">
      <c r="B43" s="7">
        <v>27</v>
      </c>
      <c r="C43" s="1" t="s">
        <v>29</v>
      </c>
      <c r="D43" s="4" t="s">
        <v>106</v>
      </c>
      <c r="E43" s="6">
        <f>SUMIF(СВОД!$C$13:$C$395,C43,СВОД!$E$13:$E$395)</f>
        <v>576</v>
      </c>
      <c r="F43" s="15">
        <f t="shared" si="0"/>
        <v>691.19999999999993</v>
      </c>
    </row>
    <row r="44" spans="2:6">
      <c r="B44" s="7">
        <v>28</v>
      </c>
      <c r="C44" s="1" t="s">
        <v>30</v>
      </c>
      <c r="D44" s="4" t="s">
        <v>106</v>
      </c>
      <c r="E44" s="6">
        <f>SUMIF(СВОД!$C$13:$C$395,C44,СВОД!$E$13:$E$395)</f>
        <v>576</v>
      </c>
      <c r="F44" s="15">
        <f t="shared" si="0"/>
        <v>691.19999999999993</v>
      </c>
    </row>
    <row r="45" spans="2:6">
      <c r="B45" s="7">
        <v>29</v>
      </c>
      <c r="C45" s="1" t="s">
        <v>87</v>
      </c>
      <c r="D45" s="4" t="s">
        <v>106</v>
      </c>
      <c r="E45" s="6">
        <f>SUMIF(СВОД!$C$13:$C$395,C45,СВОД!$E$13:$E$395)</f>
        <v>576</v>
      </c>
      <c r="F45" s="15">
        <f t="shared" si="0"/>
        <v>691.19999999999993</v>
      </c>
    </row>
    <row r="46" spans="2:6">
      <c r="B46" s="7">
        <v>30</v>
      </c>
      <c r="C46" s="1" t="s">
        <v>191</v>
      </c>
      <c r="D46" s="4" t="s">
        <v>106</v>
      </c>
      <c r="E46" s="6">
        <f>SUMIF(СВОД!$C$13:$C$395,C46,СВОД!$E$13:$E$395)</f>
        <v>541</v>
      </c>
      <c r="F46" s="15">
        <f t="shared" si="0"/>
        <v>649.19999999999993</v>
      </c>
    </row>
    <row r="47" spans="2:6">
      <c r="B47" s="7">
        <v>31</v>
      </c>
      <c r="C47" s="1" t="s">
        <v>192</v>
      </c>
      <c r="D47" s="4" t="s">
        <v>106</v>
      </c>
      <c r="E47" s="6">
        <f>SUMIF(СВОД!$C$13:$C$395,C47,СВОД!$E$13:$E$395)</f>
        <v>462</v>
      </c>
      <c r="F47" s="15">
        <f t="shared" si="0"/>
        <v>554.4</v>
      </c>
    </row>
    <row r="48" spans="2:6">
      <c r="B48" s="9"/>
      <c r="C48" s="10" t="s">
        <v>312</v>
      </c>
      <c r="D48" s="9"/>
      <c r="E48" s="16"/>
      <c r="F48" s="16"/>
    </row>
    <row r="49" spans="2:6">
      <c r="B49" s="7">
        <v>32</v>
      </c>
      <c r="C49" s="1" t="s">
        <v>134</v>
      </c>
      <c r="D49" s="4" t="s">
        <v>106</v>
      </c>
      <c r="E49" s="6">
        <f>SUMIF(СВОД!$C$13:$C$395,C49,СВОД!$E$13:$E$395)</f>
        <v>130006</v>
      </c>
      <c r="F49" s="15">
        <f t="shared" ref="F49:F67" si="1">E49*1.2</f>
        <v>156007.19999999998</v>
      </c>
    </row>
    <row r="50" spans="2:6">
      <c r="B50" s="7">
        <v>33</v>
      </c>
      <c r="C50" s="1" t="s">
        <v>135</v>
      </c>
      <c r="D50" s="4" t="s">
        <v>106</v>
      </c>
      <c r="E50" s="6">
        <f>SUMIF(СВОД!$C$13:$C$395,C50,СВОД!$E$13:$E$395)</f>
        <v>102165</v>
      </c>
      <c r="F50" s="15">
        <f t="shared" si="1"/>
        <v>122598</v>
      </c>
    </row>
    <row r="51" spans="2:6">
      <c r="B51" s="7">
        <v>34</v>
      </c>
      <c r="C51" s="1" t="s">
        <v>136</v>
      </c>
      <c r="D51" s="4" t="s">
        <v>106</v>
      </c>
      <c r="E51" s="6">
        <f>SUMIF(СВОД!$C$13:$C$395,C51,СВОД!$E$13:$E$395)</f>
        <v>80796</v>
      </c>
      <c r="F51" s="15">
        <f t="shared" si="1"/>
        <v>96955.199999999997</v>
      </c>
    </row>
    <row r="52" spans="2:6">
      <c r="B52" s="7">
        <v>35</v>
      </c>
      <c r="C52" s="1" t="s">
        <v>137</v>
      </c>
      <c r="D52" s="4" t="s">
        <v>106</v>
      </c>
      <c r="E52" s="6">
        <f>SUMIF(СВОД!$C$13:$C$395,C52,СВОД!$E$13:$E$395)</f>
        <v>58694</v>
      </c>
      <c r="F52" s="15">
        <f t="shared" si="1"/>
        <v>70432.800000000003</v>
      </c>
    </row>
    <row r="53" spans="2:6">
      <c r="B53" s="7">
        <v>36</v>
      </c>
      <c r="C53" s="1" t="s">
        <v>138</v>
      </c>
      <c r="D53" s="4" t="s">
        <v>106</v>
      </c>
      <c r="E53" s="6">
        <f>SUMIF(СВОД!$C$13:$C$395,C53,СВОД!$E$13:$E$395)</f>
        <v>41979</v>
      </c>
      <c r="F53" s="15">
        <f t="shared" si="1"/>
        <v>50374.799999999996</v>
      </c>
    </row>
    <row r="54" spans="2:6">
      <c r="B54" s="7">
        <v>37</v>
      </c>
      <c r="C54" s="1" t="s">
        <v>139</v>
      </c>
      <c r="D54" s="4" t="s">
        <v>106</v>
      </c>
      <c r="E54" s="6">
        <f>SUMIF(СВОД!$C$13:$C$395,C54,СВОД!$E$13:$E$395)</f>
        <v>35824</v>
      </c>
      <c r="F54" s="15">
        <f t="shared" si="1"/>
        <v>42988.799999999996</v>
      </c>
    </row>
    <row r="55" spans="2:6">
      <c r="B55" s="7">
        <v>38</v>
      </c>
      <c r="C55" s="1" t="s">
        <v>140</v>
      </c>
      <c r="D55" s="4" t="s">
        <v>106</v>
      </c>
      <c r="E55" s="6">
        <f>SUMIF(СВОД!$C$13:$C$395,C55,СВОД!$E$13:$E$395)</f>
        <v>22605</v>
      </c>
      <c r="F55" s="15">
        <f t="shared" si="1"/>
        <v>27126</v>
      </c>
    </row>
    <row r="56" spans="2:6">
      <c r="B56" s="7">
        <v>39</v>
      </c>
      <c r="C56" s="1" t="s">
        <v>141</v>
      </c>
      <c r="D56" s="4" t="s">
        <v>106</v>
      </c>
      <c r="E56" s="6">
        <f>SUMIF(СВОД!$C$13:$C$395,C56,СВОД!$E$13:$E$395)</f>
        <v>20495</v>
      </c>
      <c r="F56" s="15">
        <f t="shared" si="1"/>
        <v>24594</v>
      </c>
    </row>
    <row r="57" spans="2:6">
      <c r="B57" s="7">
        <v>40</v>
      </c>
      <c r="C57" s="1" t="s">
        <v>189</v>
      </c>
      <c r="D57" s="4" t="s">
        <v>106</v>
      </c>
      <c r="E57" s="6">
        <f>SUMIF(СВОД!$C$13:$C$395,C57,СВОД!$E$13:$E$395)</f>
        <v>12565</v>
      </c>
      <c r="F57" s="15">
        <f t="shared" si="1"/>
        <v>15078</v>
      </c>
    </row>
    <row r="58" spans="2:6">
      <c r="B58" s="9"/>
      <c r="C58" s="10" t="s">
        <v>313</v>
      </c>
      <c r="D58" s="9"/>
      <c r="E58" s="16"/>
      <c r="F58" s="16"/>
    </row>
    <row r="59" spans="2:6">
      <c r="B59" s="7">
        <v>41</v>
      </c>
      <c r="C59" s="1" t="s">
        <v>126</v>
      </c>
      <c r="D59" s="4" t="s">
        <v>106</v>
      </c>
      <c r="E59" s="6">
        <f>SUMIF(СВОД!$C$13:$C$395,C59,СВОД!$E$13:$E$395)</f>
        <v>262031</v>
      </c>
      <c r="F59" s="15">
        <f t="shared" si="1"/>
        <v>314437.2</v>
      </c>
    </row>
    <row r="60" spans="2:6">
      <c r="B60" s="7">
        <v>42</v>
      </c>
      <c r="C60" s="1" t="s">
        <v>127</v>
      </c>
      <c r="D60" s="4" t="s">
        <v>106</v>
      </c>
      <c r="E60" s="6">
        <f>SUMIF(СВОД!$C$13:$C$395,C60,СВОД!$E$13:$E$395)</f>
        <v>197162</v>
      </c>
      <c r="F60" s="15">
        <f t="shared" si="1"/>
        <v>236594.4</v>
      </c>
    </row>
    <row r="61" spans="2:6">
      <c r="B61" s="7">
        <v>43</v>
      </c>
      <c r="C61" s="1" t="s">
        <v>128</v>
      </c>
      <c r="D61" s="4" t="s">
        <v>106</v>
      </c>
      <c r="E61" s="6">
        <f>SUMIF(СВОД!$C$13:$C$395,C61,СВОД!$E$13:$E$395)</f>
        <v>175516</v>
      </c>
      <c r="F61" s="15">
        <f t="shared" si="1"/>
        <v>210619.19999999998</v>
      </c>
    </row>
    <row r="62" spans="2:6">
      <c r="B62" s="7">
        <v>44</v>
      </c>
      <c r="C62" s="1" t="s">
        <v>129</v>
      </c>
      <c r="D62" s="4" t="s">
        <v>106</v>
      </c>
      <c r="E62" s="6">
        <f>SUMIF(СВОД!$C$13:$C$395,C62,СВОД!$E$13:$E$395)</f>
        <v>133070</v>
      </c>
      <c r="F62" s="15">
        <f t="shared" si="1"/>
        <v>159684</v>
      </c>
    </row>
    <row r="63" spans="2:6">
      <c r="B63" s="7">
        <v>45</v>
      </c>
      <c r="C63" s="1" t="s">
        <v>130</v>
      </c>
      <c r="D63" s="4" t="s">
        <v>106</v>
      </c>
      <c r="E63" s="6">
        <f>SUMIF(СВОД!$C$13:$C$395,C63,СВОД!$E$13:$E$395)</f>
        <v>91265</v>
      </c>
      <c r="F63" s="15">
        <f t="shared" si="1"/>
        <v>109518</v>
      </c>
    </row>
    <row r="64" spans="2:6">
      <c r="B64" s="7">
        <v>46</v>
      </c>
      <c r="C64" s="1" t="s">
        <v>131</v>
      </c>
      <c r="D64" s="4" t="s">
        <v>106</v>
      </c>
      <c r="E64" s="6">
        <f>SUMIF(СВОД!$C$13:$C$395,C64,СВОД!$E$13:$E$395)</f>
        <v>66301</v>
      </c>
      <c r="F64" s="15">
        <f t="shared" si="1"/>
        <v>79561.2</v>
      </c>
    </row>
    <row r="65" spans="2:6">
      <c r="B65" s="7">
        <v>47</v>
      </c>
      <c r="C65" s="1" t="s">
        <v>132</v>
      </c>
      <c r="D65" s="4" t="s">
        <v>106</v>
      </c>
      <c r="E65" s="6">
        <f>SUMIF(СВОД!$C$13:$C$395,C65,СВОД!$E$13:$E$395)</f>
        <v>51732</v>
      </c>
      <c r="F65" s="15">
        <f t="shared" si="1"/>
        <v>62078.399999999994</v>
      </c>
    </row>
    <row r="66" spans="2:6">
      <c r="B66" s="7">
        <v>48</v>
      </c>
      <c r="C66" s="1" t="s">
        <v>133</v>
      </c>
      <c r="D66" s="4" t="s">
        <v>106</v>
      </c>
      <c r="E66" s="6">
        <f>SUMIF(СВОД!$C$13:$C$395,C66,СВОД!$E$13:$E$395)</f>
        <v>42119</v>
      </c>
      <c r="F66" s="15">
        <f t="shared" si="1"/>
        <v>50542.799999999996</v>
      </c>
    </row>
    <row r="67" spans="2:6" s="3" customFormat="1">
      <c r="B67" s="7">
        <v>49</v>
      </c>
      <c r="C67" s="1" t="s">
        <v>188</v>
      </c>
      <c r="D67" s="4" t="s">
        <v>106</v>
      </c>
      <c r="E67" s="6">
        <f>SUMIF(СВОД!$C$13:$C$395,C67,СВОД!$E$13:$E$395)</f>
        <v>29551</v>
      </c>
      <c r="F67" s="15">
        <f t="shared" si="1"/>
        <v>35461.199999999997</v>
      </c>
    </row>
    <row r="68" spans="2:6" s="3" customFormat="1">
      <c r="B68" s="9"/>
      <c r="C68" s="10" t="s">
        <v>45</v>
      </c>
      <c r="D68" s="9"/>
      <c r="E68" s="16"/>
      <c r="F68" s="16"/>
    </row>
    <row r="69" spans="2:6">
      <c r="B69" s="7">
        <v>50</v>
      </c>
      <c r="C69" s="23" t="s">
        <v>35</v>
      </c>
      <c r="D69" s="4" t="s">
        <v>106</v>
      </c>
      <c r="E69" s="6">
        <f>SUMIF(СВОД!$C$13:$C$395,C69,СВОД!$E$13:$E$395)</f>
        <v>31853</v>
      </c>
      <c r="F69" s="15">
        <f t="shared" si="0"/>
        <v>38223.599999999999</v>
      </c>
    </row>
    <row r="70" spans="2:6">
      <c r="B70" s="7">
        <v>51</v>
      </c>
      <c r="C70" s="23" t="s">
        <v>36</v>
      </c>
      <c r="D70" s="4" t="s">
        <v>106</v>
      </c>
      <c r="E70" s="6">
        <f>SUMIF(СВОД!$C$13:$C$395,C70,СВОД!$E$13:$E$395)</f>
        <v>6974</v>
      </c>
      <c r="F70" s="15">
        <f t="shared" si="0"/>
        <v>8368.7999999999993</v>
      </c>
    </row>
    <row r="71" spans="2:6">
      <c r="B71" s="7">
        <v>52</v>
      </c>
      <c r="C71" s="23" t="s">
        <v>37</v>
      </c>
      <c r="D71" s="4" t="s">
        <v>106</v>
      </c>
      <c r="E71" s="6">
        <f>SUMIF(СВОД!$C$13:$C$395,C71,СВОД!$E$13:$E$395)</f>
        <v>6671</v>
      </c>
      <c r="F71" s="15">
        <f t="shared" si="0"/>
        <v>8005.2</v>
      </c>
    </row>
    <row r="72" spans="2:6">
      <c r="B72" s="7">
        <v>53</v>
      </c>
      <c r="C72" s="23" t="s">
        <v>38</v>
      </c>
      <c r="D72" s="4" t="s">
        <v>106</v>
      </c>
      <c r="E72" s="6">
        <f>SUMIF(СВОД!$C$13:$C$395,C72,СВОД!$E$13:$E$395)</f>
        <v>6066</v>
      </c>
      <c r="F72" s="15">
        <f t="shared" si="0"/>
        <v>7279.2</v>
      </c>
    </row>
    <row r="73" spans="2:6">
      <c r="B73" s="7">
        <v>54</v>
      </c>
      <c r="C73" s="23" t="s">
        <v>90</v>
      </c>
      <c r="D73" s="4" t="s">
        <v>106</v>
      </c>
      <c r="E73" s="6">
        <f>SUMIF(СВОД!$C$13:$C$395,C73,СВОД!$E$13:$E$395)</f>
        <v>5813</v>
      </c>
      <c r="F73" s="15">
        <f t="shared" si="0"/>
        <v>6975.5999999999995</v>
      </c>
    </row>
    <row r="74" spans="2:6">
      <c r="B74" s="7">
        <v>55</v>
      </c>
      <c r="C74" s="23" t="s">
        <v>195</v>
      </c>
      <c r="D74" s="4" t="s">
        <v>106</v>
      </c>
      <c r="E74" s="6">
        <f>SUMIF(СВОД!$C$13:$C$395,C74,СВОД!$E$13:$E$395)</f>
        <v>5813</v>
      </c>
      <c r="F74" s="15">
        <f t="shared" ref="F74:F75" si="2">E74*1.2</f>
        <v>6975.5999999999995</v>
      </c>
    </row>
    <row r="75" spans="2:6">
      <c r="B75" s="7">
        <v>56</v>
      </c>
      <c r="C75" s="23" t="s">
        <v>196</v>
      </c>
      <c r="D75" s="4" t="s">
        <v>106</v>
      </c>
      <c r="E75" s="6">
        <f>SUMIF(СВОД!$C$13:$C$395,C75,СВОД!$E$13:$E$395)</f>
        <v>5748</v>
      </c>
      <c r="F75" s="15">
        <f t="shared" si="2"/>
        <v>6897.5999999999995</v>
      </c>
    </row>
    <row r="76" spans="2:6">
      <c r="B76" s="9"/>
      <c r="C76" s="10" t="s">
        <v>51</v>
      </c>
      <c r="D76" s="9"/>
      <c r="E76" s="16"/>
      <c r="F76" s="16"/>
    </row>
    <row r="77" spans="2:6">
      <c r="B77" s="7">
        <v>57</v>
      </c>
      <c r="C77" s="1" t="s">
        <v>31</v>
      </c>
      <c r="D77" s="4" t="s">
        <v>106</v>
      </c>
      <c r="E77" s="6">
        <f>SUMIF(СВОД!$C$13:$C$395,C77,СВОД!$E$13:$E$395)</f>
        <v>36633</v>
      </c>
      <c r="F77" s="15">
        <f t="shared" ref="F77:F80" si="3">E77*1.2</f>
        <v>43959.6</v>
      </c>
    </row>
    <row r="78" spans="2:6">
      <c r="B78" s="7">
        <v>58</v>
      </c>
      <c r="C78" s="23" t="s">
        <v>33</v>
      </c>
      <c r="D78" s="4" t="s">
        <v>106</v>
      </c>
      <c r="E78" s="6">
        <f>SUMIF(СВОД!$C$13:$C$395,C78,СВОД!$E$13:$E$395)</f>
        <v>23452</v>
      </c>
      <c r="F78" s="15">
        <f t="shared" si="3"/>
        <v>28142.399999999998</v>
      </c>
    </row>
    <row r="79" spans="2:6">
      <c r="B79" s="7">
        <v>59</v>
      </c>
      <c r="C79" s="1" t="s">
        <v>32</v>
      </c>
      <c r="D79" s="4" t="s">
        <v>106</v>
      </c>
      <c r="E79" s="6">
        <f>SUMIF(СВОД!$C$13:$C$395,C79,СВОД!$E$13:$E$395)</f>
        <v>31096</v>
      </c>
      <c r="F79" s="15">
        <f t="shared" si="3"/>
        <v>37315.199999999997</v>
      </c>
    </row>
    <row r="80" spans="2:6">
      <c r="B80" s="7">
        <v>60</v>
      </c>
      <c r="C80" s="1" t="s">
        <v>34</v>
      </c>
      <c r="D80" s="4" t="s">
        <v>106</v>
      </c>
      <c r="E80" s="6">
        <f>SUMIF(СВОД!$C$13:$C$395,C80,СВОД!$E$13:$E$395)</f>
        <v>22704</v>
      </c>
      <c r="F80" s="15">
        <f t="shared" si="3"/>
        <v>27244.799999999999</v>
      </c>
    </row>
    <row r="81" spans="2:6">
      <c r="B81" s="9"/>
      <c r="C81" s="10" t="s">
        <v>46</v>
      </c>
      <c r="D81" s="9"/>
      <c r="E81" s="16"/>
      <c r="F81" s="16"/>
    </row>
    <row r="82" spans="2:6">
      <c r="B82" s="7">
        <v>61</v>
      </c>
      <c r="C82" s="1" t="s">
        <v>22</v>
      </c>
      <c r="D82" s="4" t="s">
        <v>106</v>
      </c>
      <c r="E82" s="6">
        <f>SUMIF(СВОД!$C$13:$C$395,C82,СВОД!$E$13:$E$395)</f>
        <v>3860</v>
      </c>
      <c r="F82" s="15">
        <f t="shared" ref="F82" si="4">E82*1.2</f>
        <v>4632</v>
      </c>
    </row>
    <row r="83" spans="2:6">
      <c r="B83" s="7">
        <v>62</v>
      </c>
      <c r="C83" s="1" t="s">
        <v>24</v>
      </c>
      <c r="D83" s="4" t="s">
        <v>106</v>
      </c>
      <c r="E83" s="6">
        <f>SUMIF(СВОД!$C$13:$C$395,C83,СВОД!$E$13:$E$395)</f>
        <v>1470</v>
      </c>
      <c r="F83" s="15">
        <f>E83*1.2</f>
        <v>1764</v>
      </c>
    </row>
    <row r="84" spans="2:6">
      <c r="B84" s="7">
        <v>63</v>
      </c>
      <c r="C84" s="1" t="s">
        <v>23</v>
      </c>
      <c r="D84" s="4" t="s">
        <v>106</v>
      </c>
      <c r="E84" s="6">
        <f>SUMIF(СВОД!$C$13:$C$395,C84,СВОД!$E$13:$E$395)</f>
        <v>1052</v>
      </c>
      <c r="F84" s="15">
        <f>E84*1.2</f>
        <v>1262.3999999999999</v>
      </c>
    </row>
    <row r="85" spans="2:6">
      <c r="B85" s="9"/>
      <c r="C85" s="10" t="s">
        <v>47</v>
      </c>
      <c r="D85" s="9"/>
      <c r="E85" s="16"/>
      <c r="F85" s="16"/>
    </row>
    <row r="86" spans="2:6">
      <c r="B86" s="7">
        <v>64</v>
      </c>
      <c r="C86" s="1" t="s">
        <v>21</v>
      </c>
      <c r="D86" s="4" t="s">
        <v>105</v>
      </c>
      <c r="E86" s="6">
        <f>SUMIF(СВОД!$C$13:$C$395,C86,СВОД!$E$13:$E$395)</f>
        <v>23</v>
      </c>
      <c r="F86" s="15">
        <f>E86*1.2</f>
        <v>27.599999999999998</v>
      </c>
    </row>
    <row r="87" spans="2:6">
      <c r="B87" s="7">
        <v>65</v>
      </c>
      <c r="C87" s="1" t="s">
        <v>85</v>
      </c>
      <c r="D87" s="4" t="s">
        <v>105</v>
      </c>
      <c r="E87" s="6">
        <f>SUMIF(СВОД!$C$13:$C$395,C87,СВОД!$E$13:$E$395)</f>
        <v>21</v>
      </c>
      <c r="F87" s="15">
        <f>E87*1.2</f>
        <v>25.2</v>
      </c>
    </row>
    <row r="88" spans="2:6">
      <c r="B88" s="9"/>
      <c r="C88" s="10" t="s">
        <v>111</v>
      </c>
      <c r="D88" s="9"/>
      <c r="E88" s="16"/>
      <c r="F88" s="16"/>
    </row>
    <row r="89" spans="2:6">
      <c r="B89" s="7">
        <v>66</v>
      </c>
      <c r="C89" s="1" t="s">
        <v>112</v>
      </c>
      <c r="D89" s="4" t="s">
        <v>106</v>
      </c>
      <c r="E89" s="6">
        <f>SUMIF(СВОД!$C$13:$C$395,C89,СВОД!$E$13:$E$395)</f>
        <v>2297</v>
      </c>
      <c r="F89" s="15">
        <f t="shared" ref="F89:F90" si="5">E89*1.2</f>
        <v>2756.4</v>
      </c>
    </row>
    <row r="90" spans="2:6">
      <c r="B90" s="7">
        <v>67</v>
      </c>
      <c r="C90" s="1" t="s">
        <v>113</v>
      </c>
      <c r="D90" s="4" t="s">
        <v>106</v>
      </c>
      <c r="E90" s="6">
        <f>SUMIF(СВОД!$C$13:$C$395,C90,СВОД!$E$13:$E$395)</f>
        <v>331</v>
      </c>
      <c r="F90" s="15">
        <f t="shared" si="5"/>
        <v>397.2</v>
      </c>
    </row>
    <row r="91" spans="2:6">
      <c r="B91" s="9"/>
      <c r="C91" s="10" t="s">
        <v>158</v>
      </c>
      <c r="D91" s="9"/>
      <c r="E91" s="16"/>
      <c r="F91" s="16"/>
    </row>
    <row r="92" spans="2:6">
      <c r="B92" s="7">
        <v>68</v>
      </c>
      <c r="C92" s="1" t="s">
        <v>142</v>
      </c>
      <c r="D92" s="4" t="s">
        <v>106</v>
      </c>
      <c r="E92" s="6">
        <f>SUMIF(СВОД!$C$13:$C$395,C92,СВОД!$E$13:$E$395)</f>
        <v>5069</v>
      </c>
      <c r="F92" s="15">
        <f t="shared" ref="F92:F103" si="6">E92*1.2</f>
        <v>6082.8</v>
      </c>
    </row>
    <row r="93" spans="2:6">
      <c r="B93" s="7">
        <v>69</v>
      </c>
      <c r="C93" s="1" t="s">
        <v>143</v>
      </c>
      <c r="D93" s="4" t="s">
        <v>106</v>
      </c>
      <c r="E93" s="6">
        <f>SUMIF(СВОД!$C$13:$C$395,C93,СВОД!$E$13:$E$395)</f>
        <v>4629</v>
      </c>
      <c r="F93" s="15">
        <f t="shared" si="6"/>
        <v>5554.8</v>
      </c>
    </row>
    <row r="94" spans="2:6">
      <c r="B94" s="7">
        <v>70</v>
      </c>
      <c r="C94" s="1" t="s">
        <v>144</v>
      </c>
      <c r="D94" s="4" t="s">
        <v>106</v>
      </c>
      <c r="E94" s="6">
        <f>SUMIF(СВОД!$C$13:$C$395,C94,СВОД!$E$13:$E$395)</f>
        <v>4035</v>
      </c>
      <c r="F94" s="15">
        <f t="shared" si="6"/>
        <v>4842</v>
      </c>
    </row>
    <row r="95" spans="2:6">
      <c r="B95" s="7">
        <v>71</v>
      </c>
      <c r="C95" s="1" t="s">
        <v>145</v>
      </c>
      <c r="D95" s="4" t="s">
        <v>106</v>
      </c>
      <c r="E95" s="6">
        <f>SUMIF(СВОД!$C$13:$C$395,C95,СВОД!$E$13:$E$395)</f>
        <v>3376</v>
      </c>
      <c r="F95" s="15">
        <f t="shared" si="6"/>
        <v>4051.2</v>
      </c>
    </row>
    <row r="96" spans="2:6">
      <c r="B96" s="7">
        <v>72</v>
      </c>
      <c r="C96" s="1" t="s">
        <v>146</v>
      </c>
      <c r="D96" s="4" t="s">
        <v>106</v>
      </c>
      <c r="E96" s="6">
        <f>SUMIF(СВОД!$C$13:$C$395,C96,СВОД!$E$13:$E$395)</f>
        <v>2798</v>
      </c>
      <c r="F96" s="15">
        <f t="shared" si="6"/>
        <v>3357.6</v>
      </c>
    </row>
    <row r="97" spans="2:6">
      <c r="B97" s="7">
        <v>73</v>
      </c>
      <c r="C97" s="1" t="s">
        <v>147</v>
      </c>
      <c r="D97" s="4" t="s">
        <v>106</v>
      </c>
      <c r="E97" s="6">
        <f>SUMIF(СВОД!$C$13:$C$395,C97,СВОД!$E$13:$E$395)</f>
        <v>2253</v>
      </c>
      <c r="F97" s="15">
        <f t="shared" si="6"/>
        <v>2703.6</v>
      </c>
    </row>
    <row r="98" spans="2:6">
      <c r="B98" s="7">
        <v>74</v>
      </c>
      <c r="C98" s="1" t="s">
        <v>148</v>
      </c>
      <c r="D98" s="4" t="s">
        <v>106</v>
      </c>
      <c r="E98" s="6">
        <f>SUMIF(СВОД!$C$13:$C$395,C98,СВОД!$E$13:$E$395)</f>
        <v>1741</v>
      </c>
      <c r="F98" s="15">
        <f t="shared" si="6"/>
        <v>2089.1999999999998</v>
      </c>
    </row>
    <row r="99" spans="2:6">
      <c r="B99" s="7">
        <v>75</v>
      </c>
      <c r="C99" s="1" t="s">
        <v>149</v>
      </c>
      <c r="D99" s="4" t="s">
        <v>106</v>
      </c>
      <c r="E99" s="6">
        <f>SUMIF(СВОД!$C$13:$C$395,C99,СВОД!$E$13:$E$395)</f>
        <v>1410</v>
      </c>
      <c r="F99" s="15">
        <f t="shared" si="6"/>
        <v>1692</v>
      </c>
    </row>
    <row r="100" spans="2:6">
      <c r="B100" s="7">
        <v>76</v>
      </c>
      <c r="C100" s="1" t="s">
        <v>190</v>
      </c>
      <c r="D100" s="4" t="s">
        <v>106</v>
      </c>
      <c r="E100" s="6">
        <f>SUMIF(СВОД!$C$13:$C$395,C100,СВОД!$E$13:$E$395)</f>
        <v>1197</v>
      </c>
      <c r="F100" s="15">
        <f t="shared" si="6"/>
        <v>1436.3999999999999</v>
      </c>
    </row>
    <row r="101" spans="2:6">
      <c r="B101" s="9"/>
      <c r="C101" s="10" t="s">
        <v>159</v>
      </c>
      <c r="D101" s="9"/>
      <c r="E101" s="16"/>
      <c r="F101" s="16"/>
    </row>
    <row r="102" spans="2:6">
      <c r="B102" s="7">
        <v>77</v>
      </c>
      <c r="C102" s="1" t="s">
        <v>160</v>
      </c>
      <c r="D102" s="4" t="s">
        <v>106</v>
      </c>
      <c r="E102" s="6">
        <f>SUMIF(СВОД!$C$13:$C$395,C102,СВОД!$E$13:$E$395)</f>
        <v>418082</v>
      </c>
      <c r="F102" s="15">
        <f t="shared" si="6"/>
        <v>501698.39999999997</v>
      </c>
    </row>
    <row r="103" spans="2:6">
      <c r="B103" s="7">
        <v>78</v>
      </c>
      <c r="C103" s="1" t="s">
        <v>161</v>
      </c>
      <c r="D103" s="4" t="s">
        <v>106</v>
      </c>
      <c r="E103" s="6">
        <f>SUMIF(СВОД!$C$13:$C$395,C103,СВОД!$E$13:$E$395)</f>
        <v>465598</v>
      </c>
      <c r="F103" s="15">
        <f t="shared" si="6"/>
        <v>558717.6</v>
      </c>
    </row>
    <row r="104" spans="2:6">
      <c r="B104" s="41"/>
      <c r="C104" s="42"/>
      <c r="D104" s="43"/>
      <c r="E104" s="44"/>
      <c r="F104" s="45"/>
    </row>
    <row r="105" spans="2:6">
      <c r="B105" s="40" t="s">
        <v>301</v>
      </c>
      <c r="C105" s="27"/>
      <c r="D105" s="18"/>
      <c r="E105" s="18"/>
      <c r="F105" s="18"/>
    </row>
    <row r="106" spans="2:6">
      <c r="B106" s="18" t="s">
        <v>199</v>
      </c>
      <c r="C106" s="40" t="s">
        <v>200</v>
      </c>
      <c r="D106" s="18"/>
      <c r="E106" s="18"/>
      <c r="F106" s="18"/>
    </row>
    <row r="107" spans="2:6">
      <c r="B107" s="18" t="s">
        <v>202</v>
      </c>
      <c r="C107" s="40" t="s">
        <v>203</v>
      </c>
      <c r="D107" s="18"/>
      <c r="E107" s="18"/>
      <c r="F107" s="18"/>
    </row>
  </sheetData>
  <mergeCells count="4">
    <mergeCell ref="C2:F2"/>
    <mergeCell ref="C3:F3"/>
    <mergeCell ref="C4:F4"/>
    <mergeCell ref="C5:F5"/>
  </mergeCells>
  <hyperlinks>
    <hyperlink ref="C5" r:id="rId1"/>
    <hyperlink ref="C4" r:id="rId2"/>
  </hyperlinks>
  <printOptions horizontalCentered="1"/>
  <pageMargins left="0.70866141732283472" right="0.31496062992125984" top="0.35433070866141736" bottom="0.35433070866141736" header="0.31496062992125984" footer="0.31496062992125984"/>
  <pageSetup paperSize="9" scale="75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5"/>
  <sheetViews>
    <sheetView view="pageBreakPreview" topLeftCell="A109" zoomScale="115" zoomScaleNormal="100" zoomScaleSheetLayoutView="115" workbookViewId="0">
      <selection activeCell="C7" sqref="C7"/>
    </sheetView>
  </sheetViews>
  <sheetFormatPr defaultRowHeight="15.75"/>
  <cols>
    <col min="2" max="2" width="4.42578125" style="3" bestFit="1" customWidth="1"/>
    <col min="3" max="3" width="70" style="2" bestFit="1" customWidth="1"/>
    <col min="4" max="4" width="9.140625" style="3"/>
    <col min="5" max="6" width="16" style="3" customWidth="1"/>
  </cols>
  <sheetData>
    <row r="1" spans="1:7">
      <c r="B1" s="18"/>
      <c r="C1" s="19"/>
      <c r="D1" s="18"/>
      <c r="E1" s="18"/>
      <c r="F1" s="18"/>
    </row>
    <row r="2" spans="1:7" ht="18.75">
      <c r="B2" s="18"/>
      <c r="C2" s="130" t="s">
        <v>445</v>
      </c>
      <c r="D2" s="130"/>
      <c r="E2" s="130"/>
      <c r="F2" s="130"/>
    </row>
    <row r="3" spans="1:7" ht="18.75">
      <c r="B3" s="18"/>
      <c r="C3" s="130" t="s">
        <v>446</v>
      </c>
      <c r="D3" s="130"/>
      <c r="E3" s="130"/>
      <c r="F3" s="130"/>
    </row>
    <row r="4" spans="1:7" ht="18.75">
      <c r="B4" s="18"/>
      <c r="C4" s="131" t="s">
        <v>447</v>
      </c>
      <c r="D4" s="131"/>
      <c r="E4" s="131"/>
      <c r="F4" s="131"/>
    </row>
    <row r="5" spans="1:7" ht="18.75">
      <c r="B5" s="18"/>
      <c r="C5" s="131" t="s">
        <v>448</v>
      </c>
      <c r="D5" s="131"/>
      <c r="E5" s="131"/>
      <c r="F5" s="131"/>
    </row>
    <row r="6" spans="1:7">
      <c r="B6" s="18"/>
      <c r="C6" s="19"/>
      <c r="D6" s="18"/>
      <c r="E6" s="18"/>
      <c r="F6" s="18"/>
    </row>
    <row r="7" spans="1:7" s="122" customFormat="1" ht="30.75" customHeight="1" thickBot="1">
      <c r="A7" s="127"/>
      <c r="B7" s="117"/>
      <c r="C7" s="129" t="s">
        <v>450</v>
      </c>
      <c r="D7" s="119"/>
      <c r="E7" s="120"/>
      <c r="F7" s="120"/>
      <c r="G7" s="121"/>
    </row>
    <row r="8" spans="1:7">
      <c r="B8" s="18"/>
      <c r="C8" s="19" t="s">
        <v>162</v>
      </c>
      <c r="D8" s="18"/>
      <c r="E8" s="18"/>
      <c r="F8" s="18"/>
    </row>
    <row r="9" spans="1:7">
      <c r="B9" s="18"/>
      <c r="C9" s="39" t="s">
        <v>217</v>
      </c>
      <c r="D9" s="18"/>
      <c r="E9" s="18"/>
      <c r="F9" s="18"/>
    </row>
    <row r="10" spans="1:7">
      <c r="B10" s="18"/>
      <c r="C10" s="123" t="s">
        <v>449</v>
      </c>
      <c r="D10" s="18"/>
      <c r="E10" s="18"/>
      <c r="F10" s="18"/>
    </row>
    <row r="11" spans="1:7">
      <c r="B11" s="18"/>
      <c r="C11" s="19" t="s">
        <v>218</v>
      </c>
      <c r="D11" s="20"/>
      <c r="E11" s="18"/>
      <c r="F11" s="18"/>
    </row>
    <row r="12" spans="1:7" ht="16.5" thickBot="1">
      <c r="B12" s="18"/>
      <c r="C12" s="32"/>
      <c r="D12" s="31"/>
      <c r="E12" s="18"/>
      <c r="F12" s="18"/>
    </row>
    <row r="13" spans="1:7" s="8" customFormat="1" ht="32.25" thickBot="1">
      <c r="B13" s="49" t="s">
        <v>0</v>
      </c>
      <c r="C13" s="50" t="s">
        <v>1</v>
      </c>
      <c r="D13" s="50" t="s">
        <v>52</v>
      </c>
      <c r="E13" s="50" t="s">
        <v>39</v>
      </c>
      <c r="F13" s="51" t="s">
        <v>40</v>
      </c>
    </row>
    <row r="14" spans="1:7">
      <c r="B14" s="52"/>
      <c r="C14" s="11" t="s">
        <v>235</v>
      </c>
      <c r="D14" s="11"/>
      <c r="E14" s="24"/>
      <c r="F14" s="24"/>
    </row>
    <row r="15" spans="1:7">
      <c r="B15" s="5">
        <v>1</v>
      </c>
      <c r="C15" s="1" t="s">
        <v>219</v>
      </c>
      <c r="D15" s="4" t="s">
        <v>105</v>
      </c>
      <c r="E15" s="6">
        <f>SUMIF(СВОД!$C$13:$C$395,C15,СВОД!$E$13:$E$395)</f>
        <v>5564</v>
      </c>
      <c r="F15" s="53">
        <f>E15*1.2</f>
        <v>6676.8</v>
      </c>
    </row>
    <row r="16" spans="1:7">
      <c r="B16" s="5">
        <v>2</v>
      </c>
      <c r="C16" s="1" t="s">
        <v>220</v>
      </c>
      <c r="D16" s="4" t="s">
        <v>105</v>
      </c>
      <c r="E16" s="6">
        <f>SUMIF(СВОД!$C$13:$C$395,C16,СВОД!$E$13:$E$395)</f>
        <v>4358</v>
      </c>
      <c r="F16" s="53">
        <f t="shared" ref="F16:F112" si="0">E16*1.2</f>
        <v>5229.5999999999995</v>
      </c>
    </row>
    <row r="17" spans="2:6">
      <c r="B17" s="5">
        <v>3</v>
      </c>
      <c r="C17" s="1" t="s">
        <v>221</v>
      </c>
      <c r="D17" s="4" t="s">
        <v>105</v>
      </c>
      <c r="E17" s="6">
        <f>SUMIF(СВОД!$C$13:$C$395,C17,СВОД!$E$13:$E$395)</f>
        <v>3580</v>
      </c>
      <c r="F17" s="53">
        <f t="shared" si="0"/>
        <v>4296</v>
      </c>
    </row>
    <row r="18" spans="2:6">
      <c r="B18" s="5">
        <v>4</v>
      </c>
      <c r="C18" s="1" t="s">
        <v>222</v>
      </c>
      <c r="D18" s="4" t="s">
        <v>105</v>
      </c>
      <c r="E18" s="6">
        <f>SUMIF(СВОД!$C$13:$C$395,C18,СВОД!$E$13:$E$395)</f>
        <v>2785</v>
      </c>
      <c r="F18" s="53">
        <f t="shared" si="0"/>
        <v>3342</v>
      </c>
    </row>
    <row r="19" spans="2:6">
      <c r="B19" s="5">
        <v>5</v>
      </c>
      <c r="C19" s="1" t="s">
        <v>223</v>
      </c>
      <c r="D19" s="4" t="s">
        <v>105</v>
      </c>
      <c r="E19" s="6">
        <f>SUMIF(СВОД!$C$13:$C$395,C19,СВОД!$E$13:$E$395)</f>
        <v>2154</v>
      </c>
      <c r="F19" s="53">
        <f t="shared" si="0"/>
        <v>2584.7999999999997</v>
      </c>
    </row>
    <row r="20" spans="2:6">
      <c r="B20" s="5">
        <v>6</v>
      </c>
      <c r="C20" s="1" t="s">
        <v>224</v>
      </c>
      <c r="D20" s="4" t="s">
        <v>105</v>
      </c>
      <c r="E20" s="6">
        <f>SUMIF(СВОД!$C$13:$C$395,C20,СВОД!$E$13:$E$395)</f>
        <v>1476</v>
      </c>
      <c r="F20" s="53">
        <f t="shared" si="0"/>
        <v>1771.2</v>
      </c>
    </row>
    <row r="21" spans="2:6">
      <c r="B21" s="5">
        <v>7</v>
      </c>
      <c r="C21" s="1" t="s">
        <v>225</v>
      </c>
      <c r="D21" s="4" t="s">
        <v>105</v>
      </c>
      <c r="E21" s="6">
        <f>SUMIF(СВОД!$C$13:$C$395,C21,СВОД!$E$13:$E$395)</f>
        <v>1287</v>
      </c>
      <c r="F21" s="53">
        <f t="shared" si="0"/>
        <v>1544.3999999999999</v>
      </c>
    </row>
    <row r="22" spans="2:6">
      <c r="B22" s="5">
        <v>8</v>
      </c>
      <c r="C22" s="1" t="s">
        <v>226</v>
      </c>
      <c r="D22" s="4" t="s">
        <v>105</v>
      </c>
      <c r="E22" s="6">
        <f>SUMIF(СВОД!$C$13:$C$395,C22,СВОД!$E$13:$E$395)</f>
        <v>1130</v>
      </c>
      <c r="F22" s="53">
        <f t="shared" si="0"/>
        <v>1356</v>
      </c>
    </row>
    <row r="23" spans="2:6">
      <c r="B23" s="52"/>
      <c r="C23" s="11" t="s">
        <v>236</v>
      </c>
      <c r="D23" s="11"/>
      <c r="E23" s="24"/>
      <c r="F23" s="24"/>
    </row>
    <row r="24" spans="2:6">
      <c r="B24" s="5">
        <v>9</v>
      </c>
      <c r="C24" s="1" t="s">
        <v>227</v>
      </c>
      <c r="D24" s="4" t="s">
        <v>105</v>
      </c>
      <c r="E24" s="6">
        <f>SUMIF(СВОД!$C$13:$C$395,C24,СВОД!$E$13:$E$395)</f>
        <v>6454</v>
      </c>
      <c r="F24" s="53">
        <f>E24*1.2</f>
        <v>7744.7999999999993</v>
      </c>
    </row>
    <row r="25" spans="2:6">
      <c r="B25" s="5">
        <v>10</v>
      </c>
      <c r="C25" s="1" t="s">
        <v>228</v>
      </c>
      <c r="D25" s="4" t="s">
        <v>105</v>
      </c>
      <c r="E25" s="6">
        <f>SUMIF(СВОД!$C$13:$C$395,C25,СВОД!$E$13:$E$395)</f>
        <v>4506</v>
      </c>
      <c r="F25" s="53">
        <f t="shared" ref="F25:F28" si="1">E25*1.2</f>
        <v>5407.2</v>
      </c>
    </row>
    <row r="26" spans="2:6">
      <c r="B26" s="5">
        <v>11</v>
      </c>
      <c r="C26" s="1" t="s">
        <v>229</v>
      </c>
      <c r="D26" s="4" t="s">
        <v>105</v>
      </c>
      <c r="E26" s="6">
        <f>SUMIF(СВОД!$C$13:$C$395,C26,СВОД!$E$13:$E$395)</f>
        <v>3168</v>
      </c>
      <c r="F26" s="53">
        <f t="shared" si="1"/>
        <v>3801.6</v>
      </c>
    </row>
    <row r="27" spans="2:6">
      <c r="B27" s="5">
        <v>12</v>
      </c>
      <c r="C27" s="1" t="s">
        <v>230</v>
      </c>
      <c r="D27" s="4" t="s">
        <v>105</v>
      </c>
      <c r="E27" s="6">
        <f>SUMIF(СВОД!$C$13:$C$395,C27,СВОД!$E$13:$E$395)</f>
        <v>2543</v>
      </c>
      <c r="F27" s="53">
        <f t="shared" si="1"/>
        <v>3051.6</v>
      </c>
    </row>
    <row r="28" spans="2:6">
      <c r="B28" s="5">
        <v>13</v>
      </c>
      <c r="C28" s="1" t="s">
        <v>231</v>
      </c>
      <c r="D28" s="4" t="s">
        <v>105</v>
      </c>
      <c r="E28" s="6">
        <f>SUMIF(СВОД!$C$13:$C$395,C28,СВОД!$E$13:$E$395)</f>
        <v>2159</v>
      </c>
      <c r="F28" s="53">
        <f t="shared" si="1"/>
        <v>2590.7999999999997</v>
      </c>
    </row>
    <row r="29" spans="2:6">
      <c r="B29" s="52"/>
      <c r="C29" s="11" t="s">
        <v>237</v>
      </c>
      <c r="D29" s="11"/>
      <c r="E29" s="24"/>
      <c r="F29" s="24"/>
    </row>
    <row r="30" spans="2:6" ht="31.5">
      <c r="B30" s="5">
        <v>14</v>
      </c>
      <c r="C30" s="1" t="s">
        <v>232</v>
      </c>
      <c r="D30" s="4" t="s">
        <v>105</v>
      </c>
      <c r="E30" s="6">
        <f>SUMIF(СВОД!$C$13:$C$395,C30,СВОД!$E$13:$E$395)</f>
        <v>4610</v>
      </c>
      <c r="F30" s="53">
        <f>E30*1.2</f>
        <v>5532</v>
      </c>
    </row>
    <row r="31" spans="2:6" ht="31.5">
      <c r="B31" s="5">
        <v>15</v>
      </c>
      <c r="C31" s="1" t="s">
        <v>233</v>
      </c>
      <c r="D31" s="4" t="s">
        <v>105</v>
      </c>
      <c r="E31" s="6">
        <f>SUMIF(СВОД!$C$13:$C$395,C31,СВОД!$E$13:$E$395)</f>
        <v>4198</v>
      </c>
      <c r="F31" s="53">
        <f t="shared" ref="F31:F32" si="2">E31*1.2</f>
        <v>5037.5999999999995</v>
      </c>
    </row>
    <row r="32" spans="2:6" ht="31.5">
      <c r="B32" s="5">
        <v>16</v>
      </c>
      <c r="C32" s="1" t="s">
        <v>234</v>
      </c>
      <c r="D32" s="4" t="s">
        <v>105</v>
      </c>
      <c r="E32" s="6">
        <f>SUMIF(СВОД!$C$13:$C$395,C32,СВОД!$E$13:$E$395)</f>
        <v>3924</v>
      </c>
      <c r="F32" s="53">
        <f t="shared" si="2"/>
        <v>4708.8</v>
      </c>
    </row>
    <row r="33" spans="2:6">
      <c r="B33" s="54"/>
      <c r="C33" s="55" t="s">
        <v>285</v>
      </c>
      <c r="D33" s="54"/>
      <c r="E33" s="56"/>
      <c r="F33" s="56"/>
    </row>
    <row r="34" spans="2:6">
      <c r="B34" s="57">
        <v>17</v>
      </c>
      <c r="C34" s="1" t="s">
        <v>238</v>
      </c>
      <c r="D34" s="4" t="s">
        <v>106</v>
      </c>
      <c r="E34" s="6">
        <f>SUMIF(СВОД!$C$13:$C$395,C34,СВОД!$E$13:$E$395)</f>
        <v>7555</v>
      </c>
      <c r="F34" s="53">
        <f t="shared" si="0"/>
        <v>9066</v>
      </c>
    </row>
    <row r="35" spans="2:6">
      <c r="B35" s="57">
        <v>18</v>
      </c>
      <c r="C35" s="1" t="s">
        <v>239</v>
      </c>
      <c r="D35" s="4" t="s">
        <v>106</v>
      </c>
      <c r="E35" s="6">
        <f>SUMIF(СВОД!$C$13:$C$395,C35,СВОД!$E$13:$E$395)</f>
        <v>6279</v>
      </c>
      <c r="F35" s="53">
        <f t="shared" si="0"/>
        <v>7534.7999999999993</v>
      </c>
    </row>
    <row r="36" spans="2:6">
      <c r="B36" s="57">
        <v>19</v>
      </c>
      <c r="C36" s="1" t="s">
        <v>240</v>
      </c>
      <c r="D36" s="4" t="s">
        <v>106</v>
      </c>
      <c r="E36" s="6">
        <f>SUMIF(СВОД!$C$13:$C$395,C36,СВОД!$E$13:$E$395)</f>
        <v>5225</v>
      </c>
      <c r="F36" s="53">
        <f t="shared" si="0"/>
        <v>6270</v>
      </c>
    </row>
    <row r="37" spans="2:6">
      <c r="B37" s="57">
        <v>20</v>
      </c>
      <c r="C37" s="1" t="s">
        <v>241</v>
      </c>
      <c r="D37" s="4" t="s">
        <v>106</v>
      </c>
      <c r="E37" s="6">
        <f>SUMIF(СВОД!$C$13:$C$395,C37,СВОД!$E$13:$E$395)</f>
        <v>4147</v>
      </c>
      <c r="F37" s="53">
        <f t="shared" si="0"/>
        <v>4976.3999999999996</v>
      </c>
    </row>
    <row r="38" spans="2:6">
      <c r="B38" s="57">
        <v>21</v>
      </c>
      <c r="C38" s="1" t="s">
        <v>242</v>
      </c>
      <c r="D38" s="4" t="s">
        <v>106</v>
      </c>
      <c r="E38" s="6">
        <f>SUMIF(СВОД!$C$13:$C$395,C38,СВОД!$E$13:$E$395)</f>
        <v>2947</v>
      </c>
      <c r="F38" s="53">
        <f t="shared" si="0"/>
        <v>3536.4</v>
      </c>
    </row>
    <row r="39" spans="2:6">
      <c r="B39" s="57">
        <v>22</v>
      </c>
      <c r="C39" s="1" t="s">
        <v>243</v>
      </c>
      <c r="D39" s="4" t="s">
        <v>106</v>
      </c>
      <c r="E39" s="6">
        <f>SUMIF(СВОД!$C$13:$C$395,C39,СВОД!$E$13:$E$395)</f>
        <v>1989</v>
      </c>
      <c r="F39" s="53">
        <f t="shared" si="0"/>
        <v>2386.7999999999997</v>
      </c>
    </row>
    <row r="40" spans="2:6">
      <c r="B40" s="57">
        <v>23</v>
      </c>
      <c r="C40" s="1" t="s">
        <v>244</v>
      </c>
      <c r="D40" s="4" t="s">
        <v>106</v>
      </c>
      <c r="E40" s="6">
        <f>SUMIF(СВОД!$C$13:$C$395,C40,СВОД!$E$13:$E$395)</f>
        <v>1689</v>
      </c>
      <c r="F40" s="53">
        <f t="shared" si="0"/>
        <v>2026.8</v>
      </c>
    </row>
    <row r="41" spans="2:6">
      <c r="B41" s="57">
        <v>24</v>
      </c>
      <c r="C41" s="1" t="s">
        <v>245</v>
      </c>
      <c r="D41" s="4" t="s">
        <v>106</v>
      </c>
      <c r="E41" s="6">
        <f>SUMIF(СВОД!$C$13:$C$395,C41,СВОД!$E$13:$E$395)</f>
        <v>1469</v>
      </c>
      <c r="F41" s="53">
        <f t="shared" si="0"/>
        <v>1762.8</v>
      </c>
    </row>
    <row r="42" spans="2:6">
      <c r="B42" s="54"/>
      <c r="C42" s="55" t="s">
        <v>286</v>
      </c>
      <c r="D42" s="54"/>
      <c r="E42" s="56"/>
      <c r="F42" s="56"/>
    </row>
    <row r="43" spans="2:6">
      <c r="B43" s="57">
        <v>25</v>
      </c>
      <c r="C43" s="1" t="s">
        <v>270</v>
      </c>
      <c r="D43" s="4" t="s">
        <v>106</v>
      </c>
      <c r="E43" s="6">
        <f>SUMIF(СВОД!$C$13:$C$395,C43,СВОД!$E$13:$E$395)</f>
        <v>29485</v>
      </c>
      <c r="F43" s="53">
        <f t="shared" ref="F43" si="3">E43*1.2</f>
        <v>35382</v>
      </c>
    </row>
    <row r="44" spans="2:6">
      <c r="B44" s="57">
        <v>26</v>
      </c>
      <c r="C44" s="1" t="s">
        <v>271</v>
      </c>
      <c r="D44" s="4" t="s">
        <v>106</v>
      </c>
      <c r="E44" s="6">
        <f>SUMIF(СВОД!$C$13:$C$395,C44,СВОД!$E$13:$E$395)</f>
        <v>19766</v>
      </c>
      <c r="F44" s="53">
        <f t="shared" ref="F44:F57" si="4">E44*1.2</f>
        <v>23719.200000000001</v>
      </c>
    </row>
    <row r="45" spans="2:6">
      <c r="B45" s="57">
        <v>27</v>
      </c>
      <c r="C45" s="1" t="s">
        <v>272</v>
      </c>
      <c r="D45" s="4" t="s">
        <v>106</v>
      </c>
      <c r="E45" s="6">
        <f>SUMIF(СВОД!$C$13:$C$395,C45,СВОД!$E$13:$E$395)</f>
        <v>13425</v>
      </c>
      <c r="F45" s="53">
        <f t="shared" si="4"/>
        <v>16110</v>
      </c>
    </row>
    <row r="46" spans="2:6">
      <c r="B46" s="57">
        <v>28</v>
      </c>
      <c r="C46" s="1" t="s">
        <v>273</v>
      </c>
      <c r="D46" s="4" t="s">
        <v>106</v>
      </c>
      <c r="E46" s="6">
        <f>SUMIF(СВОД!$C$13:$C$395,C46,СВОД!$E$13:$E$395)</f>
        <v>7809</v>
      </c>
      <c r="F46" s="53">
        <f t="shared" si="4"/>
        <v>9370.7999999999993</v>
      </c>
    </row>
    <row r="47" spans="2:6">
      <c r="B47" s="57">
        <v>29</v>
      </c>
      <c r="C47" s="1" t="s">
        <v>274</v>
      </c>
      <c r="D47" s="4" t="s">
        <v>106</v>
      </c>
      <c r="E47" s="6">
        <f>SUMIF(СВОД!$C$13:$C$395,C47,СВОД!$E$13:$E$395)</f>
        <v>9446</v>
      </c>
      <c r="F47" s="53">
        <f t="shared" si="4"/>
        <v>11335.199999999999</v>
      </c>
    </row>
    <row r="48" spans="2:6">
      <c r="B48" s="57">
        <v>30</v>
      </c>
      <c r="C48" s="1" t="s">
        <v>275</v>
      </c>
      <c r="D48" s="4" t="s">
        <v>106</v>
      </c>
      <c r="E48" s="6">
        <f>SUMIF(СВОД!$C$13:$C$395,C48,СВОД!$E$13:$E$395)</f>
        <v>7737</v>
      </c>
      <c r="F48" s="53">
        <f t="shared" si="4"/>
        <v>9284.4</v>
      </c>
    </row>
    <row r="49" spans="2:6">
      <c r="B49" s="57">
        <v>31</v>
      </c>
      <c r="C49" s="1" t="s">
        <v>276</v>
      </c>
      <c r="D49" s="4" t="s">
        <v>106</v>
      </c>
      <c r="E49" s="6">
        <f>SUMIF(СВОД!$C$13:$C$395,C49,СВОД!$E$13:$E$395)</f>
        <v>4763</v>
      </c>
      <c r="F49" s="53">
        <f t="shared" si="4"/>
        <v>5715.5999999999995</v>
      </c>
    </row>
    <row r="50" spans="2:6">
      <c r="B50" s="57">
        <v>32</v>
      </c>
      <c r="C50" s="1" t="s">
        <v>277</v>
      </c>
      <c r="D50" s="4" t="s">
        <v>106</v>
      </c>
      <c r="E50" s="6">
        <f>SUMIF(СВОД!$C$13:$C$395,C50,СВОД!$E$13:$E$395)</f>
        <v>3671</v>
      </c>
      <c r="F50" s="53">
        <f t="shared" si="4"/>
        <v>4405.2</v>
      </c>
    </row>
    <row r="51" spans="2:6">
      <c r="B51" s="57">
        <v>33</v>
      </c>
      <c r="C51" s="1" t="s">
        <v>278</v>
      </c>
      <c r="D51" s="4" t="s">
        <v>106</v>
      </c>
      <c r="E51" s="6">
        <f>SUMIF(СВОД!$C$13:$C$395,C51,СВОД!$E$13:$E$395)</f>
        <v>3149</v>
      </c>
      <c r="F51" s="53">
        <f t="shared" si="4"/>
        <v>3778.7999999999997</v>
      </c>
    </row>
    <row r="52" spans="2:6">
      <c r="B52" s="57">
        <v>34</v>
      </c>
      <c r="C52" s="1" t="s">
        <v>279</v>
      </c>
      <c r="D52" s="4" t="s">
        <v>106</v>
      </c>
      <c r="E52" s="6">
        <f>SUMIF(СВОД!$C$13:$C$395,C52,СВОД!$E$13:$E$395)</f>
        <v>3090</v>
      </c>
      <c r="F52" s="53">
        <f t="shared" si="4"/>
        <v>3708</v>
      </c>
    </row>
    <row r="53" spans="2:6">
      <c r="B53" s="57">
        <v>35</v>
      </c>
      <c r="C53" s="1" t="s">
        <v>280</v>
      </c>
      <c r="D53" s="4" t="s">
        <v>106</v>
      </c>
      <c r="E53" s="6">
        <f>SUMIF(СВОД!$C$13:$C$395,C53,СВОД!$E$13:$E$395)</f>
        <v>2164</v>
      </c>
      <c r="F53" s="53">
        <f t="shared" si="4"/>
        <v>2596.7999999999997</v>
      </c>
    </row>
    <row r="54" spans="2:6">
      <c r="B54" s="57">
        <v>36</v>
      </c>
      <c r="C54" s="1" t="s">
        <v>281</v>
      </c>
      <c r="D54" s="4" t="s">
        <v>106</v>
      </c>
      <c r="E54" s="6">
        <f>SUMIF(СВОД!$C$13:$C$395,C54,СВОД!$E$13:$E$395)</f>
        <v>2106</v>
      </c>
      <c r="F54" s="53">
        <f t="shared" si="4"/>
        <v>2527.1999999999998</v>
      </c>
    </row>
    <row r="55" spans="2:6">
      <c r="B55" s="57">
        <v>37</v>
      </c>
      <c r="C55" s="1" t="s">
        <v>282</v>
      </c>
      <c r="D55" s="4" t="s">
        <v>106</v>
      </c>
      <c r="E55" s="6">
        <f>SUMIF(СВОД!$C$13:$C$395,C55,СВОД!$E$13:$E$395)</f>
        <v>1254</v>
      </c>
      <c r="F55" s="53">
        <f t="shared" si="4"/>
        <v>1504.8</v>
      </c>
    </row>
    <row r="56" spans="2:6">
      <c r="B56" s="57">
        <v>38</v>
      </c>
      <c r="C56" s="1" t="s">
        <v>283</v>
      </c>
      <c r="D56" s="4" t="s">
        <v>106</v>
      </c>
      <c r="E56" s="6">
        <f>SUMIF(СВОД!$C$13:$C$395,C56,СВОД!$E$13:$E$395)</f>
        <v>1357</v>
      </c>
      <c r="F56" s="53">
        <f t="shared" si="4"/>
        <v>1628.3999999999999</v>
      </c>
    </row>
    <row r="57" spans="2:6">
      <c r="B57" s="57">
        <v>39</v>
      </c>
      <c r="C57" s="1" t="s">
        <v>284</v>
      </c>
      <c r="D57" s="4" t="s">
        <v>106</v>
      </c>
      <c r="E57" s="6">
        <f>SUMIF(СВОД!$C$13:$C$395,C57,СВОД!$E$13:$E$395)</f>
        <v>976</v>
      </c>
      <c r="F57" s="53">
        <f t="shared" si="4"/>
        <v>1171.2</v>
      </c>
    </row>
    <row r="58" spans="2:6">
      <c r="B58" s="54"/>
      <c r="C58" s="55" t="s">
        <v>288</v>
      </c>
      <c r="D58" s="54"/>
      <c r="E58" s="56"/>
      <c r="F58" s="56"/>
    </row>
    <row r="59" spans="2:6" ht="31.5">
      <c r="B59" s="58">
        <v>40</v>
      </c>
      <c r="C59" s="1" t="s">
        <v>108</v>
      </c>
      <c r="D59" s="4" t="s">
        <v>106</v>
      </c>
      <c r="E59" s="6">
        <f>SUMIF(СВОД!$C$13:$C$395,C59,СВОД!$E$13:$E$395)</f>
        <v>3572</v>
      </c>
      <c r="F59" s="53">
        <f t="shared" si="0"/>
        <v>4286.3999999999996</v>
      </c>
    </row>
    <row r="60" spans="2:6" ht="31.5">
      <c r="B60" s="58">
        <v>41</v>
      </c>
      <c r="C60" s="1" t="s">
        <v>109</v>
      </c>
      <c r="D60" s="4" t="s">
        <v>106</v>
      </c>
      <c r="E60" s="6">
        <f>SUMIF(СВОД!$C$13:$C$395,C60,СВОД!$E$13:$E$395)</f>
        <v>2311</v>
      </c>
      <c r="F60" s="53">
        <f t="shared" si="0"/>
        <v>2773.2</v>
      </c>
    </row>
    <row r="61" spans="2:6">
      <c r="B61" s="58">
        <v>42</v>
      </c>
      <c r="C61" s="1" t="s">
        <v>110</v>
      </c>
      <c r="D61" s="4" t="s">
        <v>106</v>
      </c>
      <c r="E61" s="6">
        <f>SUMIF(СВОД!$C$13:$C$395,C61,СВОД!$E$13:$E$395)</f>
        <v>2311</v>
      </c>
      <c r="F61" s="53">
        <f t="shared" si="0"/>
        <v>2773.2</v>
      </c>
    </row>
    <row r="62" spans="2:6">
      <c r="B62" s="58">
        <v>43</v>
      </c>
      <c r="C62" s="1" t="s">
        <v>287</v>
      </c>
      <c r="D62" s="4" t="s">
        <v>106</v>
      </c>
      <c r="E62" s="6">
        <f>SUMIF(СВОД!$C$13:$C$395,C62,СВОД!$E$13:$E$395)</f>
        <v>2015</v>
      </c>
      <c r="F62" s="53">
        <f t="shared" ref="F62" si="5">E62*1.2</f>
        <v>2418</v>
      </c>
    </row>
    <row r="63" spans="2:6">
      <c r="B63" s="54"/>
      <c r="C63" s="55" t="s">
        <v>289</v>
      </c>
      <c r="D63" s="54"/>
      <c r="E63" s="56"/>
      <c r="F63" s="56"/>
    </row>
    <row r="64" spans="2:6">
      <c r="B64" s="58">
        <v>44</v>
      </c>
      <c r="C64" s="1" t="s">
        <v>290</v>
      </c>
      <c r="D64" s="4" t="s">
        <v>106</v>
      </c>
      <c r="E64" s="6">
        <f>SUMIF(СВОД!$C$13:$C$395,C64,СВОД!$E$13:$E$395)</f>
        <v>10819</v>
      </c>
      <c r="F64" s="53">
        <f t="shared" ref="F64:F67" si="6">E64*1.2</f>
        <v>12982.8</v>
      </c>
    </row>
    <row r="65" spans="2:6">
      <c r="B65" s="58">
        <v>45</v>
      </c>
      <c r="C65" s="1" t="s">
        <v>291</v>
      </c>
      <c r="D65" s="4" t="s">
        <v>106</v>
      </c>
      <c r="E65" s="6">
        <f>SUMIF(СВОД!$C$13:$C$395,C65,СВОД!$E$13:$E$395)</f>
        <v>8718</v>
      </c>
      <c r="F65" s="53">
        <f t="shared" si="6"/>
        <v>10461.6</v>
      </c>
    </row>
    <row r="66" spans="2:6">
      <c r="B66" s="58">
        <v>46</v>
      </c>
      <c r="C66" s="1" t="s">
        <v>292</v>
      </c>
      <c r="D66" s="4" t="s">
        <v>106</v>
      </c>
      <c r="E66" s="6">
        <f>SUMIF(СВОД!$C$13:$C$395,C66,СВОД!$E$13:$E$395)</f>
        <v>6401</v>
      </c>
      <c r="F66" s="53">
        <f t="shared" si="6"/>
        <v>7681.2</v>
      </c>
    </row>
    <row r="67" spans="2:6">
      <c r="B67" s="58">
        <v>47</v>
      </c>
      <c r="C67" s="1" t="s">
        <v>293</v>
      </c>
      <c r="D67" s="4" t="s">
        <v>106</v>
      </c>
      <c r="E67" s="6">
        <f>SUMIF(СВОД!$C$13:$C$395,C67,СВОД!$E$13:$E$395)</f>
        <v>6401</v>
      </c>
      <c r="F67" s="53">
        <f t="shared" si="6"/>
        <v>7681.2</v>
      </c>
    </row>
    <row r="68" spans="2:6">
      <c r="B68" s="54"/>
      <c r="C68" s="11" t="s">
        <v>44</v>
      </c>
      <c r="D68" s="12"/>
      <c r="E68" s="14"/>
      <c r="F68" s="59"/>
    </row>
    <row r="69" spans="2:6">
      <c r="B69" s="57">
        <v>48</v>
      </c>
      <c r="C69" s="1" t="s">
        <v>86</v>
      </c>
      <c r="D69" s="4" t="s">
        <v>106</v>
      </c>
      <c r="E69" s="6">
        <f>SUMIF(СВОД!$C$13:$C$395,C69,СВОД!$E$13:$E$395)</f>
        <v>826</v>
      </c>
      <c r="F69" s="53">
        <f t="shared" si="0"/>
        <v>991.19999999999993</v>
      </c>
    </row>
    <row r="70" spans="2:6">
      <c r="B70" s="57">
        <v>49</v>
      </c>
      <c r="C70" s="1" t="s">
        <v>27</v>
      </c>
      <c r="D70" s="4" t="s">
        <v>106</v>
      </c>
      <c r="E70" s="6">
        <f>SUMIF(СВОД!$C$13:$C$395,C70,СВОД!$E$13:$E$395)</f>
        <v>780</v>
      </c>
      <c r="F70" s="53">
        <f t="shared" si="0"/>
        <v>936</v>
      </c>
    </row>
    <row r="71" spans="2:6">
      <c r="B71" s="57">
        <v>50</v>
      </c>
      <c r="C71" s="1" t="s">
        <v>28</v>
      </c>
      <c r="D71" s="4" t="s">
        <v>106</v>
      </c>
      <c r="E71" s="6">
        <f>SUMIF(СВОД!$C$13:$C$395,C71,СВОД!$E$13:$E$395)</f>
        <v>689</v>
      </c>
      <c r="F71" s="53">
        <f t="shared" ref="F71" si="7">E71*1.2</f>
        <v>826.8</v>
      </c>
    </row>
    <row r="72" spans="2:6">
      <c r="B72" s="57">
        <v>51</v>
      </c>
      <c r="C72" s="1" t="s">
        <v>295</v>
      </c>
      <c r="D72" s="4" t="s">
        <v>106</v>
      </c>
      <c r="E72" s="6">
        <f>SUMIF(СВОД!$C$13:$C$395,C72,СВОД!$E$13:$E$395)</f>
        <v>689</v>
      </c>
      <c r="F72" s="53">
        <f t="shared" si="0"/>
        <v>826.8</v>
      </c>
    </row>
    <row r="73" spans="2:6">
      <c r="B73" s="57">
        <v>52</v>
      </c>
      <c r="C73" s="1" t="s">
        <v>29</v>
      </c>
      <c r="D73" s="4" t="s">
        <v>106</v>
      </c>
      <c r="E73" s="6">
        <f>SUMIF(СВОД!$C$13:$C$395,C73,СВОД!$E$13:$E$395)</f>
        <v>576</v>
      </c>
      <c r="F73" s="53">
        <f t="shared" si="0"/>
        <v>691.19999999999993</v>
      </c>
    </row>
    <row r="74" spans="2:6">
      <c r="B74" s="57">
        <v>53</v>
      </c>
      <c r="C74" s="1" t="s">
        <v>30</v>
      </c>
      <c r="D74" s="4" t="s">
        <v>106</v>
      </c>
      <c r="E74" s="6">
        <f>SUMIF(СВОД!$C$13:$C$395,C74,СВОД!$E$13:$E$395)</f>
        <v>576</v>
      </c>
      <c r="F74" s="53">
        <f t="shared" si="0"/>
        <v>691.19999999999993</v>
      </c>
    </row>
    <row r="75" spans="2:6">
      <c r="B75" s="57">
        <v>54</v>
      </c>
      <c r="C75" s="1" t="s">
        <v>191</v>
      </c>
      <c r="D75" s="4" t="s">
        <v>106</v>
      </c>
      <c r="E75" s="6">
        <f>SUMIF(СВОД!$C$13:$C$395,C75,СВОД!$E$13:$E$395)</f>
        <v>541</v>
      </c>
      <c r="F75" s="53">
        <f t="shared" si="0"/>
        <v>649.19999999999993</v>
      </c>
    </row>
    <row r="76" spans="2:6">
      <c r="B76" s="57">
        <v>55</v>
      </c>
      <c r="C76" s="1" t="s">
        <v>192</v>
      </c>
      <c r="D76" s="4" t="s">
        <v>106</v>
      </c>
      <c r="E76" s="6">
        <f>SUMIF(СВОД!$C$13:$C$395,C76,СВОД!$E$13:$E$395)</f>
        <v>462</v>
      </c>
      <c r="F76" s="53">
        <f t="shared" si="0"/>
        <v>554.4</v>
      </c>
    </row>
    <row r="77" spans="2:6">
      <c r="B77" s="57">
        <v>56</v>
      </c>
      <c r="C77" s="1" t="s">
        <v>294</v>
      </c>
      <c r="D77" s="4" t="s">
        <v>106</v>
      </c>
      <c r="E77" s="6">
        <f>SUMIF(СВОД!$C$13:$C$395,C77,СВОД!$E$13:$E$395)</f>
        <v>462</v>
      </c>
      <c r="F77" s="53">
        <f t="shared" ref="F77" si="8">E77*1.2</f>
        <v>554.4</v>
      </c>
    </row>
    <row r="78" spans="2:6">
      <c r="B78" s="54"/>
      <c r="C78" s="55" t="s">
        <v>197</v>
      </c>
      <c r="D78" s="54"/>
      <c r="E78" s="56"/>
      <c r="F78" s="56"/>
    </row>
    <row r="79" spans="2:6">
      <c r="B79" s="57">
        <v>57</v>
      </c>
      <c r="C79" s="1" t="s">
        <v>254</v>
      </c>
      <c r="D79" s="4" t="s">
        <v>106</v>
      </c>
      <c r="E79" s="6">
        <f>SUMIF(СВОД!$C$13:$C$395,C79,СВОД!$E$13:$E$395)</f>
        <v>23741</v>
      </c>
      <c r="F79" s="53">
        <f t="shared" ref="F79:F95" si="9">E79*1.2</f>
        <v>28489.200000000001</v>
      </c>
    </row>
    <row r="80" spans="2:6">
      <c r="B80" s="57">
        <v>58</v>
      </c>
      <c r="C80" s="1" t="s">
        <v>255</v>
      </c>
      <c r="D80" s="4" t="s">
        <v>106</v>
      </c>
      <c r="E80" s="6">
        <f>SUMIF(СВОД!$C$13:$C$395,C80,СВОД!$E$13:$E$395)</f>
        <v>16569</v>
      </c>
      <c r="F80" s="53">
        <f t="shared" si="9"/>
        <v>19882.8</v>
      </c>
    </row>
    <row r="81" spans="2:6">
      <c r="B81" s="57">
        <v>59</v>
      </c>
      <c r="C81" s="1" t="s">
        <v>256</v>
      </c>
      <c r="D81" s="4" t="s">
        <v>106</v>
      </c>
      <c r="E81" s="6">
        <f>SUMIF(СВОД!$C$13:$C$395,C81,СВОД!$E$13:$E$395)</f>
        <v>13801</v>
      </c>
      <c r="F81" s="53">
        <f t="shared" si="9"/>
        <v>16561.2</v>
      </c>
    </row>
    <row r="82" spans="2:6">
      <c r="B82" s="57">
        <v>60</v>
      </c>
      <c r="C82" s="1" t="s">
        <v>257</v>
      </c>
      <c r="D82" s="4" t="s">
        <v>106</v>
      </c>
      <c r="E82" s="6">
        <f>SUMIF(СВОД!$C$13:$C$395,C82,СВОД!$E$13:$E$395)</f>
        <v>10040</v>
      </c>
      <c r="F82" s="53">
        <f t="shared" si="9"/>
        <v>12048</v>
      </c>
    </row>
    <row r="83" spans="2:6">
      <c r="B83" s="57">
        <v>61</v>
      </c>
      <c r="C83" s="1" t="s">
        <v>258</v>
      </c>
      <c r="D83" s="4" t="s">
        <v>106</v>
      </c>
      <c r="E83" s="6">
        <f>SUMIF(СВОД!$C$13:$C$395,C83,СВОД!$E$13:$E$395)</f>
        <v>6743</v>
      </c>
      <c r="F83" s="53">
        <f t="shared" si="9"/>
        <v>8091.5999999999995</v>
      </c>
    </row>
    <row r="84" spans="2:6">
      <c r="B84" s="57">
        <v>62</v>
      </c>
      <c r="C84" s="1" t="s">
        <v>259</v>
      </c>
      <c r="D84" s="4" t="s">
        <v>106</v>
      </c>
      <c r="E84" s="6">
        <f>SUMIF(СВОД!$C$13:$C$395,C84,СВОД!$E$13:$E$395)</f>
        <v>5001</v>
      </c>
      <c r="F84" s="53">
        <f t="shared" si="9"/>
        <v>6001.2</v>
      </c>
    </row>
    <row r="85" spans="2:6">
      <c r="B85" s="57">
        <v>63</v>
      </c>
      <c r="C85" s="1" t="s">
        <v>260</v>
      </c>
      <c r="D85" s="4" t="s">
        <v>106</v>
      </c>
      <c r="E85" s="6">
        <f>SUMIF(СВОД!$C$13:$C$395,C85,СВОД!$E$13:$E$395)</f>
        <v>3375</v>
      </c>
      <c r="F85" s="53">
        <f t="shared" si="9"/>
        <v>4050</v>
      </c>
    </row>
    <row r="86" spans="2:6">
      <c r="B86" s="57">
        <v>64</v>
      </c>
      <c r="C86" s="1" t="s">
        <v>261</v>
      </c>
      <c r="D86" s="4" t="s">
        <v>106</v>
      </c>
      <c r="E86" s="6">
        <f>SUMIF(СВОД!$C$13:$C$395,C86,СВОД!$E$13:$E$395)</f>
        <v>2528</v>
      </c>
      <c r="F86" s="53">
        <f t="shared" si="9"/>
        <v>3033.6</v>
      </c>
    </row>
    <row r="87" spans="2:6">
      <c r="B87" s="54"/>
      <c r="C87" s="55" t="s">
        <v>198</v>
      </c>
      <c r="D87" s="54"/>
      <c r="E87" s="56"/>
      <c r="F87" s="56"/>
    </row>
    <row r="88" spans="2:6">
      <c r="B88" s="57">
        <v>65</v>
      </c>
      <c r="C88" s="1" t="s">
        <v>246</v>
      </c>
      <c r="D88" s="4" t="s">
        <v>106</v>
      </c>
      <c r="E88" s="6">
        <f>SUMIF(СВОД!$C$13:$C$395,C88,СВОД!$E$13:$E$395)</f>
        <v>48821</v>
      </c>
      <c r="F88" s="53">
        <f t="shared" si="9"/>
        <v>58585.2</v>
      </c>
    </row>
    <row r="89" spans="2:6">
      <c r="B89" s="57">
        <v>66</v>
      </c>
      <c r="C89" s="1" t="s">
        <v>247</v>
      </c>
      <c r="D89" s="4" t="s">
        <v>106</v>
      </c>
      <c r="E89" s="6">
        <f>SUMIF(СВОД!$C$13:$C$395,C89,СВОД!$E$13:$E$395)</f>
        <v>35928</v>
      </c>
      <c r="F89" s="53">
        <f t="shared" si="9"/>
        <v>43113.599999999999</v>
      </c>
    </row>
    <row r="90" spans="2:6">
      <c r="B90" s="57">
        <v>67</v>
      </c>
      <c r="C90" s="1" t="s">
        <v>248</v>
      </c>
      <c r="D90" s="4" t="s">
        <v>106</v>
      </c>
      <c r="E90" s="6">
        <f>SUMIF(СВОД!$C$13:$C$395,C90,СВОД!$E$13:$E$395)</f>
        <v>44478</v>
      </c>
      <c r="F90" s="53">
        <f t="shared" si="9"/>
        <v>53373.599999999999</v>
      </c>
    </row>
    <row r="91" spans="2:6">
      <c r="B91" s="57">
        <v>68</v>
      </c>
      <c r="C91" s="1" t="s">
        <v>249</v>
      </c>
      <c r="D91" s="4" t="s">
        <v>106</v>
      </c>
      <c r="E91" s="6">
        <f>SUMIF(СВОД!$C$13:$C$395,C91,СВОД!$E$13:$E$395)</f>
        <v>30816</v>
      </c>
      <c r="F91" s="53">
        <f t="shared" si="9"/>
        <v>36979.199999999997</v>
      </c>
    </row>
    <row r="92" spans="2:6">
      <c r="B92" s="57">
        <v>69</v>
      </c>
      <c r="C92" s="1" t="s">
        <v>250</v>
      </c>
      <c r="D92" s="4" t="s">
        <v>106</v>
      </c>
      <c r="E92" s="6">
        <f>SUMIF(СВОД!$C$13:$C$395,C92,СВОД!$E$13:$E$395)</f>
        <v>25320</v>
      </c>
      <c r="F92" s="53">
        <f t="shared" si="9"/>
        <v>30384</v>
      </c>
    </row>
    <row r="93" spans="2:6">
      <c r="B93" s="57">
        <v>70</v>
      </c>
      <c r="C93" s="1" t="s">
        <v>251</v>
      </c>
      <c r="D93" s="4" t="s">
        <v>106</v>
      </c>
      <c r="E93" s="6">
        <f>SUMIF(СВОД!$C$13:$C$395,C93,СВОД!$E$13:$E$395)</f>
        <v>23724</v>
      </c>
      <c r="F93" s="53">
        <f t="shared" si="9"/>
        <v>28468.799999999999</v>
      </c>
    </row>
    <row r="94" spans="2:6">
      <c r="B94" s="57">
        <v>71</v>
      </c>
      <c r="C94" s="1" t="s">
        <v>252</v>
      </c>
      <c r="D94" s="4" t="s">
        <v>106</v>
      </c>
      <c r="E94" s="6">
        <f>SUMIF(СВОД!$C$13:$C$395,C94,СВОД!$E$13:$E$395)</f>
        <v>15397</v>
      </c>
      <c r="F94" s="53">
        <f t="shared" si="9"/>
        <v>18476.399999999998</v>
      </c>
    </row>
    <row r="95" spans="2:6" s="3" customFormat="1">
      <c r="B95" s="57">
        <v>72</v>
      </c>
      <c r="C95" s="1" t="s">
        <v>253</v>
      </c>
      <c r="D95" s="4" t="s">
        <v>106</v>
      </c>
      <c r="E95" s="6">
        <f>SUMIF(СВОД!$C$13:$C$395,C95,СВОД!$E$13:$E$395)</f>
        <v>13231</v>
      </c>
      <c r="F95" s="53">
        <f t="shared" si="9"/>
        <v>15877.199999999999</v>
      </c>
    </row>
    <row r="96" spans="2:6" s="3" customFormat="1">
      <c r="B96" s="54"/>
      <c r="C96" s="55" t="s">
        <v>92</v>
      </c>
      <c r="D96" s="54"/>
      <c r="E96" s="56"/>
      <c r="F96" s="56"/>
    </row>
    <row r="97" spans="2:6" s="3" customFormat="1">
      <c r="B97" s="57">
        <v>73</v>
      </c>
      <c r="C97" s="1" t="s">
        <v>262</v>
      </c>
      <c r="D97" s="4" t="s">
        <v>106</v>
      </c>
      <c r="E97" s="6">
        <f>SUMIF(СВОД!$C$13:$C$395,C97,СВОД!$E$13:$E$395)</f>
        <v>8628</v>
      </c>
      <c r="F97" s="53">
        <f t="shared" ref="F97:F104" si="10">E97*1.2</f>
        <v>10353.6</v>
      </c>
    </row>
    <row r="98" spans="2:6" s="3" customFormat="1">
      <c r="B98" s="57">
        <v>74</v>
      </c>
      <c r="C98" s="1" t="s">
        <v>263</v>
      </c>
      <c r="D98" s="4" t="s">
        <v>106</v>
      </c>
      <c r="E98" s="6">
        <f>SUMIF(СВОД!$C$13:$C$395,C98,СВОД!$E$13:$E$395)</f>
        <v>6069</v>
      </c>
      <c r="F98" s="53">
        <f t="shared" si="10"/>
        <v>7282.8</v>
      </c>
    </row>
    <row r="99" spans="2:6" s="3" customFormat="1">
      <c r="B99" s="57">
        <v>75</v>
      </c>
      <c r="C99" s="1" t="s">
        <v>264</v>
      </c>
      <c r="D99" s="4" t="s">
        <v>106</v>
      </c>
      <c r="E99" s="6">
        <f>SUMIF(СВОД!$C$13:$C$395,C99,СВОД!$E$13:$E$395)</f>
        <v>5355</v>
      </c>
      <c r="F99" s="53">
        <f t="shared" si="10"/>
        <v>6426</v>
      </c>
    </row>
    <row r="100" spans="2:6" s="3" customFormat="1">
      <c r="B100" s="57">
        <v>76</v>
      </c>
      <c r="C100" s="1" t="s">
        <v>265</v>
      </c>
      <c r="D100" s="4" t="s">
        <v>106</v>
      </c>
      <c r="E100" s="6">
        <f>SUMIF(СВОД!$C$13:$C$395,C100,СВОД!$E$13:$E$395)</f>
        <v>3957</v>
      </c>
      <c r="F100" s="53">
        <f t="shared" si="10"/>
        <v>4748.3999999999996</v>
      </c>
    </row>
    <row r="101" spans="2:6" s="3" customFormat="1">
      <c r="B101" s="57">
        <v>77</v>
      </c>
      <c r="C101" s="1" t="s">
        <v>266</v>
      </c>
      <c r="D101" s="4" t="s">
        <v>106</v>
      </c>
      <c r="E101" s="6">
        <f>SUMIF(СВОД!$C$13:$C$395,C101,СВОД!$E$13:$E$395)</f>
        <v>2751</v>
      </c>
      <c r="F101" s="53">
        <f t="shared" si="10"/>
        <v>3301.2</v>
      </c>
    </row>
    <row r="102" spans="2:6" s="3" customFormat="1">
      <c r="B102" s="57">
        <v>78</v>
      </c>
      <c r="C102" s="1" t="s">
        <v>267</v>
      </c>
      <c r="D102" s="4" t="s">
        <v>106</v>
      </c>
      <c r="E102" s="6">
        <f>SUMIF(СВОД!$C$13:$C$395,C102,СВОД!$E$13:$E$395)</f>
        <v>2030</v>
      </c>
      <c r="F102" s="53">
        <f t="shared" si="10"/>
        <v>2436</v>
      </c>
    </row>
    <row r="103" spans="2:6" s="3" customFormat="1">
      <c r="B103" s="57">
        <v>79</v>
      </c>
      <c r="C103" s="1" t="s">
        <v>268</v>
      </c>
      <c r="D103" s="4" t="s">
        <v>106</v>
      </c>
      <c r="E103" s="6">
        <f>SUMIF(СВОД!$C$13:$C$395,C103,СВОД!$E$13:$E$395)</f>
        <v>1590</v>
      </c>
      <c r="F103" s="53">
        <f t="shared" si="10"/>
        <v>1908</v>
      </c>
    </row>
    <row r="104" spans="2:6" s="3" customFormat="1">
      <c r="B104" s="57">
        <v>80</v>
      </c>
      <c r="C104" s="1" t="s">
        <v>269</v>
      </c>
      <c r="D104" s="4" t="s">
        <v>106</v>
      </c>
      <c r="E104" s="6">
        <f>SUMIF(СВОД!$C$13:$C$395,C104,СВОД!$E$13:$E$395)</f>
        <v>1400</v>
      </c>
      <c r="F104" s="53">
        <f t="shared" si="10"/>
        <v>1680</v>
      </c>
    </row>
    <row r="105" spans="2:6" s="3" customFormat="1">
      <c r="B105" s="54"/>
      <c r="C105" s="55" t="s">
        <v>45</v>
      </c>
      <c r="D105" s="54"/>
      <c r="E105" s="56"/>
      <c r="F105" s="56"/>
    </row>
    <row r="106" spans="2:6">
      <c r="B106" s="57">
        <v>81</v>
      </c>
      <c r="C106" s="23" t="s">
        <v>35</v>
      </c>
      <c r="D106" s="4" t="s">
        <v>106</v>
      </c>
      <c r="E106" s="6">
        <f>SUMIF(СВОД!$C$13:$C$395,C106,СВОД!$E$13:$E$395)</f>
        <v>31853</v>
      </c>
      <c r="F106" s="53">
        <f t="shared" si="0"/>
        <v>38223.599999999999</v>
      </c>
    </row>
    <row r="107" spans="2:6">
      <c r="B107" s="57">
        <v>82</v>
      </c>
      <c r="C107" s="23" t="s">
        <v>36</v>
      </c>
      <c r="D107" s="4" t="s">
        <v>106</v>
      </c>
      <c r="E107" s="6">
        <f>SUMIF(СВОД!$C$13:$C$395,C107,СВОД!$E$13:$E$395)</f>
        <v>6974</v>
      </c>
      <c r="F107" s="53">
        <f t="shared" si="0"/>
        <v>8368.7999999999993</v>
      </c>
    </row>
    <row r="108" spans="2:6">
      <c r="B108" s="57">
        <v>83</v>
      </c>
      <c r="C108" s="23" t="s">
        <v>297</v>
      </c>
      <c r="D108" s="4" t="s">
        <v>106</v>
      </c>
      <c r="E108" s="6">
        <f>SUMIF(СВОД!$C$13:$C$395,C108,СВОД!$E$13:$E$395)</f>
        <v>6227</v>
      </c>
      <c r="F108" s="53">
        <f t="shared" ref="F108" si="11">E108*1.2</f>
        <v>7472.4</v>
      </c>
    </row>
    <row r="109" spans="2:6">
      <c r="B109" s="57">
        <v>84</v>
      </c>
      <c r="C109" s="23" t="s">
        <v>37</v>
      </c>
      <c r="D109" s="4" t="s">
        <v>106</v>
      </c>
      <c r="E109" s="6">
        <f>SUMIF(СВОД!$C$13:$C$395,C109,СВОД!$E$13:$E$395)</f>
        <v>6671</v>
      </c>
      <c r="F109" s="53">
        <f t="shared" si="0"/>
        <v>8005.2</v>
      </c>
    </row>
    <row r="110" spans="2:6">
      <c r="B110" s="57">
        <v>85</v>
      </c>
      <c r="C110" s="23" t="s">
        <v>38</v>
      </c>
      <c r="D110" s="4" t="s">
        <v>106</v>
      </c>
      <c r="E110" s="6">
        <f>SUMIF(СВОД!$C$13:$C$395,C110,СВОД!$E$13:$E$395)</f>
        <v>6066</v>
      </c>
      <c r="F110" s="53">
        <f t="shared" si="0"/>
        <v>7279.2</v>
      </c>
    </row>
    <row r="111" spans="2:6">
      <c r="B111" s="57">
        <v>86</v>
      </c>
      <c r="C111" s="23" t="s">
        <v>195</v>
      </c>
      <c r="D111" s="4" t="s">
        <v>106</v>
      </c>
      <c r="E111" s="6">
        <f>SUMIF(СВОД!$C$13:$C$395,C111,СВОД!$E$13:$E$395)</f>
        <v>5813</v>
      </c>
      <c r="F111" s="53">
        <f t="shared" si="0"/>
        <v>6975.5999999999995</v>
      </c>
    </row>
    <row r="112" spans="2:6">
      <c r="B112" s="57">
        <v>87</v>
      </c>
      <c r="C112" s="23" t="s">
        <v>196</v>
      </c>
      <c r="D112" s="4" t="s">
        <v>106</v>
      </c>
      <c r="E112" s="6">
        <f>SUMIF(СВОД!$C$13:$C$395,C112,СВОД!$E$13:$E$395)</f>
        <v>5748</v>
      </c>
      <c r="F112" s="53">
        <f t="shared" si="0"/>
        <v>6897.5999999999995</v>
      </c>
    </row>
    <row r="113" spans="2:6">
      <c r="B113" s="57">
        <v>88</v>
      </c>
      <c r="C113" s="23" t="s">
        <v>296</v>
      </c>
      <c r="D113" s="4" t="s">
        <v>106</v>
      </c>
      <c r="E113" s="6">
        <f>SUMIF(СВОД!$C$13:$C$395,C113,СВОД!$E$13:$E$395)</f>
        <v>5748</v>
      </c>
      <c r="F113" s="53">
        <f t="shared" ref="F113" si="12">E113*1.2</f>
        <v>6897.5999999999995</v>
      </c>
    </row>
    <row r="114" spans="2:6">
      <c r="B114" s="54"/>
      <c r="C114" s="55" t="s">
        <v>51</v>
      </c>
      <c r="D114" s="54"/>
      <c r="E114" s="56"/>
      <c r="F114" s="56"/>
    </row>
    <row r="115" spans="2:6">
      <c r="B115" s="57">
        <v>89</v>
      </c>
      <c r="C115" s="1" t="s">
        <v>31</v>
      </c>
      <c r="D115" s="4" t="s">
        <v>106</v>
      </c>
      <c r="E115" s="6">
        <f>SUMIF(СВОД!$C$13:$C$395,C115,СВОД!$E$13:$E$395)</f>
        <v>36633</v>
      </c>
      <c r="F115" s="53">
        <f t="shared" ref="F115:F118" si="13">E115*1.2</f>
        <v>43959.6</v>
      </c>
    </row>
    <row r="116" spans="2:6">
      <c r="B116" s="57">
        <v>90</v>
      </c>
      <c r="C116" s="23" t="s">
        <v>33</v>
      </c>
      <c r="D116" s="4" t="s">
        <v>106</v>
      </c>
      <c r="E116" s="6">
        <f>SUMIF(СВОД!$C$13:$C$395,C116,СВОД!$E$13:$E$395)</f>
        <v>23452</v>
      </c>
      <c r="F116" s="53">
        <f t="shared" si="13"/>
        <v>28142.399999999998</v>
      </c>
    </row>
    <row r="117" spans="2:6">
      <c r="B117" s="57">
        <v>91</v>
      </c>
      <c r="C117" s="1" t="s">
        <v>32</v>
      </c>
      <c r="D117" s="4" t="s">
        <v>106</v>
      </c>
      <c r="E117" s="6">
        <f>SUMIF(СВОД!$C$13:$C$395,C117,СВОД!$E$13:$E$395)</f>
        <v>31096</v>
      </c>
      <c r="F117" s="53">
        <f t="shared" si="13"/>
        <v>37315.199999999997</v>
      </c>
    </row>
    <row r="118" spans="2:6">
      <c r="B118" s="57">
        <v>92</v>
      </c>
      <c r="C118" s="1" t="s">
        <v>34</v>
      </c>
      <c r="D118" s="4" t="s">
        <v>106</v>
      </c>
      <c r="E118" s="6">
        <f>SUMIF(СВОД!$C$13:$C$395,C118,СВОД!$E$13:$E$395)</f>
        <v>22704</v>
      </c>
      <c r="F118" s="53">
        <f t="shared" si="13"/>
        <v>27244.799999999999</v>
      </c>
    </row>
    <row r="119" spans="2:6">
      <c r="B119" s="54"/>
      <c r="C119" s="55" t="s">
        <v>46</v>
      </c>
      <c r="D119" s="54"/>
      <c r="E119" s="56"/>
      <c r="F119" s="56"/>
    </row>
    <row r="120" spans="2:6">
      <c r="B120" s="57">
        <v>93</v>
      </c>
      <c r="C120" s="1" t="s">
        <v>22</v>
      </c>
      <c r="D120" s="4" t="s">
        <v>106</v>
      </c>
      <c r="E120" s="6">
        <f>SUMIF(СВОД!$C$13:$C$395,C120,СВОД!$E$13:$E$395)</f>
        <v>3860</v>
      </c>
      <c r="F120" s="53">
        <f t="shared" ref="F120" si="14">E120*1.2</f>
        <v>4632</v>
      </c>
    </row>
    <row r="121" spans="2:6">
      <c r="B121" s="57">
        <v>94</v>
      </c>
      <c r="C121" s="1" t="s">
        <v>24</v>
      </c>
      <c r="D121" s="4" t="s">
        <v>106</v>
      </c>
      <c r="E121" s="6">
        <f>SUMIF(СВОД!$C$13:$C$395,C121,СВОД!$E$13:$E$395)</f>
        <v>1470</v>
      </c>
      <c r="F121" s="53">
        <f>E121*1.2</f>
        <v>1764</v>
      </c>
    </row>
    <row r="122" spans="2:6">
      <c r="B122" s="57">
        <v>95</v>
      </c>
      <c r="C122" s="1" t="s">
        <v>23</v>
      </c>
      <c r="D122" s="4" t="s">
        <v>106</v>
      </c>
      <c r="E122" s="6">
        <f>SUMIF(СВОД!$C$13:$C$395,C122,СВОД!$E$13:$E$395)</f>
        <v>1052</v>
      </c>
      <c r="F122" s="53">
        <f>E122*1.2</f>
        <v>1262.3999999999999</v>
      </c>
    </row>
    <row r="123" spans="2:6">
      <c r="B123" s="54"/>
      <c r="C123" s="55" t="s">
        <v>47</v>
      </c>
      <c r="D123" s="54"/>
      <c r="E123" s="56"/>
      <c r="F123" s="56"/>
    </row>
    <row r="124" spans="2:6">
      <c r="B124" s="57">
        <v>96</v>
      </c>
      <c r="C124" s="1" t="s">
        <v>21</v>
      </c>
      <c r="D124" s="4" t="s">
        <v>105</v>
      </c>
      <c r="E124" s="6">
        <f>SUMIF(СВОД!$C$13:$C$395,C124,СВОД!$E$13:$E$395)</f>
        <v>23</v>
      </c>
      <c r="F124" s="53">
        <f>E124*1.2</f>
        <v>27.599999999999998</v>
      </c>
    </row>
    <row r="125" spans="2:6">
      <c r="B125" s="57">
        <v>97</v>
      </c>
      <c r="C125" s="1" t="s">
        <v>85</v>
      </c>
      <c r="D125" s="4" t="s">
        <v>105</v>
      </c>
      <c r="E125" s="6">
        <f>SUMIF(СВОД!$C$13:$C$395,C125,СВОД!$E$13:$E$395)</f>
        <v>21</v>
      </c>
      <c r="F125" s="53">
        <f>E125*1.2</f>
        <v>25.2</v>
      </c>
    </row>
    <row r="126" spans="2:6">
      <c r="B126" s="54"/>
      <c r="C126" s="55" t="s">
        <v>111</v>
      </c>
      <c r="D126" s="54"/>
      <c r="E126" s="56"/>
      <c r="F126" s="56"/>
    </row>
    <row r="127" spans="2:6">
      <c r="B127" s="57">
        <v>98</v>
      </c>
      <c r="C127" s="1" t="s">
        <v>112</v>
      </c>
      <c r="D127" s="4" t="s">
        <v>106</v>
      </c>
      <c r="E127" s="6">
        <f>SUMIF(СВОД!$C$13:$C$395,C127,СВОД!$E$13:$E$395)</f>
        <v>2297</v>
      </c>
      <c r="F127" s="53">
        <f t="shared" ref="F127:F128" si="15">E127*1.2</f>
        <v>2756.4</v>
      </c>
    </row>
    <row r="128" spans="2:6">
      <c r="B128" s="57">
        <v>99</v>
      </c>
      <c r="C128" s="1" t="s">
        <v>113</v>
      </c>
      <c r="D128" s="4" t="s">
        <v>106</v>
      </c>
      <c r="E128" s="6">
        <f>SUMIF(СВОД!$C$13:$C$395,C128,СВОД!$E$13:$E$395)</f>
        <v>331</v>
      </c>
      <c r="F128" s="53">
        <f t="shared" si="15"/>
        <v>397.2</v>
      </c>
    </row>
    <row r="129" spans="2:6">
      <c r="B129" s="54"/>
      <c r="C129" s="55" t="s">
        <v>159</v>
      </c>
      <c r="D129" s="54"/>
      <c r="E129" s="56"/>
      <c r="F129" s="56"/>
    </row>
    <row r="130" spans="2:6">
      <c r="B130" s="57">
        <v>100</v>
      </c>
      <c r="C130" s="1" t="s">
        <v>160</v>
      </c>
      <c r="D130" s="4" t="s">
        <v>106</v>
      </c>
      <c r="E130" s="6">
        <f>SUMIF(СВОД!$C$13:$C$395,C130,СВОД!$E$13:$E$395)</f>
        <v>418082</v>
      </c>
      <c r="F130" s="53">
        <f t="shared" ref="F130" si="16">E130*1.2</f>
        <v>501698.39999999997</v>
      </c>
    </row>
    <row r="131" spans="2:6">
      <c r="B131" s="41"/>
      <c r="C131" s="42"/>
      <c r="D131" s="43"/>
      <c r="E131" s="44"/>
      <c r="F131" s="45"/>
    </row>
    <row r="132" spans="2:6">
      <c r="B132" s="40" t="s">
        <v>301</v>
      </c>
      <c r="C132" s="27"/>
      <c r="D132" s="18"/>
      <c r="E132" s="18"/>
      <c r="F132" s="18"/>
    </row>
    <row r="133" spans="2:6">
      <c r="B133" s="18" t="s">
        <v>199</v>
      </c>
      <c r="C133" s="40" t="s">
        <v>200</v>
      </c>
      <c r="D133" s="18"/>
      <c r="E133" s="18"/>
      <c r="F133" s="18"/>
    </row>
    <row r="134" spans="2:6">
      <c r="B134" s="18" t="s">
        <v>202</v>
      </c>
      <c r="C134" s="40" t="s">
        <v>298</v>
      </c>
      <c r="D134" s="18"/>
      <c r="E134" s="18"/>
      <c r="F134" s="18"/>
    </row>
    <row r="135" spans="2:6">
      <c r="B135" s="18" t="s">
        <v>300</v>
      </c>
      <c r="C135" s="40" t="s">
        <v>299</v>
      </c>
      <c r="D135" s="18"/>
      <c r="E135" s="18"/>
      <c r="F135" s="18"/>
    </row>
  </sheetData>
  <mergeCells count="4">
    <mergeCell ref="C2:F2"/>
    <mergeCell ref="C3:F3"/>
    <mergeCell ref="C4:F4"/>
    <mergeCell ref="C5:F5"/>
  </mergeCells>
  <hyperlinks>
    <hyperlink ref="C5" r:id="rId1"/>
    <hyperlink ref="C4" r:id="rId2"/>
  </hyperlinks>
  <printOptions horizontalCentered="1"/>
  <pageMargins left="0.70866141732283472" right="0.31496062992125984" top="0.35433070866141736" bottom="0.35433070866141736" header="0.31496062992125984" footer="0.31496062992125984"/>
  <pageSetup paperSize="9" scale="7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view="pageBreakPreview" zoomScale="110" zoomScaleNormal="100" zoomScaleSheetLayoutView="110" workbookViewId="0">
      <selection activeCell="C5" sqref="C5:F5"/>
    </sheetView>
  </sheetViews>
  <sheetFormatPr defaultRowHeight="15.75"/>
  <cols>
    <col min="2" max="2" width="3.85546875" style="3" bestFit="1" customWidth="1"/>
    <col min="3" max="3" width="70.28515625" style="2" customWidth="1"/>
    <col min="4" max="4" width="9.140625" style="3"/>
    <col min="5" max="6" width="16" style="3" customWidth="1"/>
  </cols>
  <sheetData>
    <row r="1" spans="1:7">
      <c r="B1" s="18"/>
      <c r="C1" s="19"/>
      <c r="D1" s="18"/>
      <c r="E1" s="18"/>
      <c r="F1" s="18"/>
    </row>
    <row r="2" spans="1:7" ht="18.75">
      <c r="B2" s="18"/>
      <c r="C2" s="130" t="s">
        <v>445</v>
      </c>
      <c r="D2" s="130"/>
      <c r="E2" s="130"/>
      <c r="F2" s="130"/>
    </row>
    <row r="3" spans="1:7" ht="18.75">
      <c r="B3" s="18"/>
      <c r="C3" s="130" t="s">
        <v>446</v>
      </c>
      <c r="D3" s="130"/>
      <c r="E3" s="130"/>
      <c r="F3" s="130"/>
    </row>
    <row r="4" spans="1:7" ht="18.75">
      <c r="B4" s="18"/>
      <c r="C4" s="131" t="s">
        <v>447</v>
      </c>
      <c r="D4" s="131"/>
      <c r="E4" s="131"/>
      <c r="F4" s="131"/>
    </row>
    <row r="5" spans="1:7" ht="18.75">
      <c r="B5" s="18"/>
      <c r="C5" s="131" t="s">
        <v>448</v>
      </c>
      <c r="D5" s="131"/>
      <c r="E5" s="131"/>
      <c r="F5" s="131"/>
    </row>
    <row r="6" spans="1:7" ht="1.5" customHeight="1">
      <c r="B6" s="18"/>
      <c r="C6" s="19"/>
      <c r="D6" s="18"/>
      <c r="E6" s="18"/>
      <c r="F6" s="18"/>
    </row>
    <row r="7" spans="1:7" s="122" customFormat="1" ht="59.25" customHeight="1" thickBot="1">
      <c r="A7" s="127"/>
      <c r="B7" s="117"/>
      <c r="C7" s="129" t="s">
        <v>450</v>
      </c>
      <c r="D7" s="119"/>
      <c r="E7" s="120"/>
      <c r="F7" s="120"/>
      <c r="G7" s="121"/>
    </row>
    <row r="8" spans="1:7">
      <c r="B8" s="18"/>
      <c r="C8" s="19" t="s">
        <v>310</v>
      </c>
      <c r="D8" s="18"/>
      <c r="E8" s="18"/>
      <c r="F8" s="18"/>
    </row>
    <row r="9" spans="1:7">
      <c r="B9" s="18"/>
      <c r="C9" s="123" t="s">
        <v>449</v>
      </c>
      <c r="D9" s="18"/>
      <c r="E9" s="18"/>
      <c r="F9" s="18"/>
    </row>
    <row r="10" spans="1:7">
      <c r="B10" s="18"/>
      <c r="C10" s="19" t="s">
        <v>302</v>
      </c>
      <c r="D10" s="18"/>
      <c r="E10" s="18"/>
      <c r="F10" s="18"/>
    </row>
    <row r="11" spans="1:7">
      <c r="B11" s="18"/>
      <c r="C11" s="19"/>
      <c r="D11" s="20"/>
      <c r="E11" s="18"/>
      <c r="F11" s="18"/>
    </row>
    <row r="12" spans="1:7" ht="16.5" thickBot="1">
      <c r="B12" s="18"/>
      <c r="C12" s="32"/>
      <c r="D12" s="31"/>
      <c r="E12" s="18"/>
      <c r="F12" s="18"/>
    </row>
    <row r="13" spans="1:7" s="8" customFormat="1" ht="32.25" thickBot="1">
      <c r="B13" s="60" t="s">
        <v>0</v>
      </c>
      <c r="C13" s="61" t="s">
        <v>1</v>
      </c>
      <c r="D13" s="61" t="s">
        <v>52</v>
      </c>
      <c r="E13" s="61" t="s">
        <v>39</v>
      </c>
      <c r="F13" s="62" t="s">
        <v>40</v>
      </c>
    </row>
    <row r="14" spans="1:7">
      <c r="B14" s="13"/>
      <c r="C14" s="11" t="s">
        <v>41</v>
      </c>
      <c r="D14" s="11"/>
      <c r="E14" s="24"/>
      <c r="F14" s="24"/>
    </row>
    <row r="15" spans="1:7">
      <c r="B15" s="5">
        <v>1</v>
      </c>
      <c r="C15" s="89" t="s">
        <v>437</v>
      </c>
      <c r="D15" s="4" t="s">
        <v>105</v>
      </c>
      <c r="E15" s="6">
        <f>SUMIF(СВОД!$C$13:$C$395,C15,СВОД!$E$13:$E$395)</f>
        <v>5120</v>
      </c>
      <c r="F15" s="15">
        <f>E15*1.2</f>
        <v>6144</v>
      </c>
    </row>
    <row r="16" spans="1:7">
      <c r="B16" s="5">
        <v>2</v>
      </c>
      <c r="C16" s="1" t="s">
        <v>438</v>
      </c>
      <c r="D16" s="4" t="s">
        <v>105</v>
      </c>
      <c r="E16" s="6">
        <f>SUMIF(СВОД!$C$13:$C$395,C16,СВОД!$E$13:$E$395)</f>
        <v>3633</v>
      </c>
      <c r="F16" s="15">
        <f t="shared" ref="F16:F43" si="0">E16*1.2</f>
        <v>4359.5999999999995</v>
      </c>
    </row>
    <row r="17" spans="1:6">
      <c r="B17" s="5">
        <v>3</v>
      </c>
      <c r="C17" s="1" t="s">
        <v>439</v>
      </c>
      <c r="D17" s="4" t="s">
        <v>105</v>
      </c>
      <c r="E17" s="6">
        <f>SUMIF(СВОД!$C$13:$C$395,C17,СВОД!$E$13:$E$395)</f>
        <v>2727</v>
      </c>
      <c r="F17" s="15">
        <f t="shared" si="0"/>
        <v>3272.4</v>
      </c>
    </row>
    <row r="18" spans="1:6">
      <c r="B18" s="5">
        <v>4</v>
      </c>
      <c r="C18" s="1" t="s">
        <v>440</v>
      </c>
      <c r="D18" s="4" t="s">
        <v>105</v>
      </c>
      <c r="E18" s="6">
        <f>SUMIF(СВОД!$C$13:$C$395,C18,СВОД!$E$13:$E$395)</f>
        <v>2508</v>
      </c>
      <c r="F18" s="15">
        <f t="shared" si="0"/>
        <v>3009.6</v>
      </c>
    </row>
    <row r="19" spans="1:6">
      <c r="B19" s="5">
        <v>5</v>
      </c>
      <c r="C19" s="1" t="s">
        <v>441</v>
      </c>
      <c r="D19" s="4" t="s">
        <v>105</v>
      </c>
      <c r="E19" s="6">
        <f>SUMIF(СВОД!$C$13:$C$395,C19,СВОД!$E$13:$E$395)</f>
        <v>2208</v>
      </c>
      <c r="F19" s="15">
        <f t="shared" si="0"/>
        <v>2649.6</v>
      </c>
    </row>
    <row r="20" spans="1:6">
      <c r="B20" s="5">
        <v>6</v>
      </c>
      <c r="C20" s="1" t="s">
        <v>442</v>
      </c>
      <c r="D20" s="4" t="s">
        <v>105</v>
      </c>
      <c r="E20" s="6">
        <f>SUMIF(СВОД!$C$13:$C$395,C20,СВОД!$E$13:$E$395)</f>
        <v>1655</v>
      </c>
      <c r="F20" s="15">
        <f t="shared" si="0"/>
        <v>1986</v>
      </c>
    </row>
    <row r="21" spans="1:6">
      <c r="B21" s="5">
        <v>7</v>
      </c>
      <c r="C21" s="1" t="s">
        <v>443</v>
      </c>
      <c r="D21" s="4" t="s">
        <v>105</v>
      </c>
      <c r="E21" s="6">
        <f>SUMIF(СВОД!$C$13:$C$395,C21,СВОД!$E$13:$E$395)</f>
        <v>1527</v>
      </c>
      <c r="F21" s="15">
        <f t="shared" si="0"/>
        <v>1832.3999999999999</v>
      </c>
    </row>
    <row r="22" spans="1:6">
      <c r="B22" s="5">
        <v>8</v>
      </c>
      <c r="C22" s="1" t="s">
        <v>444</v>
      </c>
      <c r="D22" s="4" t="s">
        <v>105</v>
      </c>
      <c r="E22" s="6">
        <f>SUMIF(СВОД!$C$13:$C$395,C22,СВОД!$E$13:$E$395)</f>
        <v>1521</v>
      </c>
      <c r="F22" s="15">
        <f t="shared" si="0"/>
        <v>1825.2</v>
      </c>
    </row>
    <row r="23" spans="1:6">
      <c r="A23" s="2"/>
      <c r="B23" s="94"/>
      <c r="C23" s="102" t="s">
        <v>307</v>
      </c>
      <c r="D23" s="96"/>
      <c r="E23" s="97"/>
      <c r="F23" s="98"/>
    </row>
    <row r="24" spans="1:6">
      <c r="A24" s="2"/>
      <c r="B24" s="41">
        <v>9</v>
      </c>
      <c r="C24" s="100" t="s">
        <v>434</v>
      </c>
      <c r="D24" s="101"/>
      <c r="E24" s="44"/>
      <c r="F24" s="93"/>
    </row>
    <row r="25" spans="1:6">
      <c r="A25" s="2"/>
      <c r="B25" s="41"/>
      <c r="C25" s="99" t="s">
        <v>306</v>
      </c>
      <c r="D25" s="43"/>
      <c r="E25" s="44"/>
      <c r="F25" s="93"/>
    </row>
    <row r="26" spans="1:6">
      <c r="B26" s="94"/>
      <c r="C26" s="95" t="s">
        <v>91</v>
      </c>
      <c r="D26" s="96"/>
      <c r="E26" s="97"/>
      <c r="F26" s="98"/>
    </row>
    <row r="27" spans="1:6" ht="31.5">
      <c r="B27" s="22">
        <v>10</v>
      </c>
      <c r="C27" s="1" t="s">
        <v>108</v>
      </c>
      <c r="D27" s="4" t="s">
        <v>106</v>
      </c>
      <c r="E27" s="6">
        <f>SUMIF(СВОД!$C$13:$C$395,C27,СВОД!$E$13:$E$395)</f>
        <v>3572</v>
      </c>
      <c r="F27" s="15">
        <f t="shared" si="0"/>
        <v>4286.3999999999996</v>
      </c>
    </row>
    <row r="28" spans="1:6" ht="31.5">
      <c r="B28" s="22">
        <v>11</v>
      </c>
      <c r="C28" s="1" t="s">
        <v>109</v>
      </c>
      <c r="D28" s="4" t="s">
        <v>106</v>
      </c>
      <c r="E28" s="6">
        <f>SUMIF(СВОД!$C$13:$C$395,C28,СВОД!$E$13:$E$395)</f>
        <v>2311</v>
      </c>
      <c r="F28" s="15">
        <f t="shared" si="0"/>
        <v>2773.2</v>
      </c>
    </row>
    <row r="29" spans="1:6">
      <c r="B29" s="22">
        <v>12</v>
      </c>
      <c r="C29" s="1" t="s">
        <v>110</v>
      </c>
      <c r="D29" s="4" t="s">
        <v>106</v>
      </c>
      <c r="E29" s="6">
        <f>SUMIF(СВОД!$C$13:$C$395,C29,СВОД!$E$13:$E$395)</f>
        <v>2311</v>
      </c>
      <c r="F29" s="15">
        <f t="shared" si="0"/>
        <v>2773.2</v>
      </c>
    </row>
    <row r="30" spans="1:6">
      <c r="B30" s="22">
        <v>13</v>
      </c>
      <c r="C30" s="1" t="s">
        <v>287</v>
      </c>
      <c r="D30" s="4" t="s">
        <v>106</v>
      </c>
      <c r="E30" s="6">
        <f>SUMIF(СВОД!$C$13:$C$395,C30,СВОД!$E$13:$E$395)</f>
        <v>2015</v>
      </c>
      <c r="F30" s="53">
        <f t="shared" si="0"/>
        <v>2418</v>
      </c>
    </row>
    <row r="31" spans="1:6">
      <c r="B31" s="9"/>
      <c r="C31" s="11" t="s">
        <v>44</v>
      </c>
      <c r="D31" s="12"/>
      <c r="E31" s="14"/>
      <c r="F31" s="17"/>
    </row>
    <row r="32" spans="1:6">
      <c r="B32" s="7">
        <v>14</v>
      </c>
      <c r="C32" s="1" t="s">
        <v>26</v>
      </c>
      <c r="D32" s="4" t="s">
        <v>106</v>
      </c>
      <c r="E32" s="6">
        <f>SUMIF(СВОД!$C$13:$C$395,C32,СВОД!$E$13:$E$395)</f>
        <v>826</v>
      </c>
      <c r="F32" s="15">
        <f t="shared" si="0"/>
        <v>991.19999999999993</v>
      </c>
    </row>
    <row r="33" spans="2:6">
      <c r="B33" s="7">
        <v>15</v>
      </c>
      <c r="C33" s="1" t="s">
        <v>86</v>
      </c>
      <c r="D33" s="4" t="s">
        <v>106</v>
      </c>
      <c r="E33" s="6">
        <f>SUMIF(СВОД!$C$13:$C$395,C33,СВОД!$E$13:$E$395)</f>
        <v>826</v>
      </c>
      <c r="F33" s="15">
        <f t="shared" si="0"/>
        <v>991.19999999999993</v>
      </c>
    </row>
    <row r="34" spans="2:6">
      <c r="B34" s="7">
        <v>16</v>
      </c>
      <c r="C34" s="1" t="s">
        <v>28</v>
      </c>
      <c r="D34" s="4" t="s">
        <v>106</v>
      </c>
      <c r="E34" s="6">
        <f>SUMIF(СВОД!$C$13:$C$395,C34,СВОД!$E$13:$E$395)</f>
        <v>689</v>
      </c>
      <c r="F34" s="15">
        <f t="shared" si="0"/>
        <v>826.8</v>
      </c>
    </row>
    <row r="35" spans="2:6">
      <c r="B35" s="7">
        <v>17</v>
      </c>
      <c r="C35" s="1" t="s">
        <v>29</v>
      </c>
      <c r="D35" s="4" t="s">
        <v>106</v>
      </c>
      <c r="E35" s="6">
        <f>SUMIF(СВОД!$C$13:$C$395,C35,СВОД!$E$13:$E$395)</f>
        <v>576</v>
      </c>
      <c r="F35" s="15">
        <f t="shared" si="0"/>
        <v>691.19999999999993</v>
      </c>
    </row>
    <row r="36" spans="2:6">
      <c r="B36" s="7">
        <v>18</v>
      </c>
      <c r="C36" s="1" t="s">
        <v>30</v>
      </c>
      <c r="D36" s="4" t="s">
        <v>106</v>
      </c>
      <c r="E36" s="6">
        <f>SUMIF(СВОД!$C$13:$C$395,C36,СВОД!$E$13:$E$395)</f>
        <v>576</v>
      </c>
      <c r="F36" s="15">
        <f t="shared" si="0"/>
        <v>691.19999999999993</v>
      </c>
    </row>
    <row r="37" spans="2:6">
      <c r="B37" s="7">
        <v>19</v>
      </c>
      <c r="C37" s="1" t="s">
        <v>191</v>
      </c>
      <c r="D37" s="4" t="s">
        <v>106</v>
      </c>
      <c r="E37" s="6">
        <f>SUMIF(СВОД!$C$13:$C$395,C37,СВОД!$E$13:$E$395)</f>
        <v>541</v>
      </c>
      <c r="F37" s="15">
        <f t="shared" si="0"/>
        <v>649.19999999999993</v>
      </c>
    </row>
    <row r="38" spans="2:6" s="3" customFormat="1">
      <c r="B38" s="9"/>
      <c r="C38" s="10" t="s">
        <v>45</v>
      </c>
      <c r="D38" s="9"/>
      <c r="E38" s="16"/>
      <c r="F38" s="16"/>
    </row>
    <row r="39" spans="2:6">
      <c r="B39" s="7">
        <v>20</v>
      </c>
      <c r="C39" s="23" t="s">
        <v>35</v>
      </c>
      <c r="D39" s="4" t="s">
        <v>106</v>
      </c>
      <c r="E39" s="6">
        <f>SUMIF(СВОД!$C$13:$C$395,C39,СВОД!$E$13:$E$395)</f>
        <v>31853</v>
      </c>
      <c r="F39" s="15">
        <f t="shared" si="0"/>
        <v>38223.599999999999</v>
      </c>
    </row>
    <row r="40" spans="2:6">
      <c r="B40" s="7">
        <v>21</v>
      </c>
      <c r="C40" s="23" t="s">
        <v>36</v>
      </c>
      <c r="D40" s="4" t="s">
        <v>106</v>
      </c>
      <c r="E40" s="6">
        <f>SUMIF(СВОД!$C$13:$C$395,C40,СВОД!$E$13:$E$395)</f>
        <v>6974</v>
      </c>
      <c r="F40" s="15">
        <f t="shared" si="0"/>
        <v>8368.7999999999993</v>
      </c>
    </row>
    <row r="41" spans="2:6">
      <c r="B41" s="7">
        <v>22</v>
      </c>
      <c r="C41" s="23" t="s">
        <v>37</v>
      </c>
      <c r="D41" s="4" t="s">
        <v>106</v>
      </c>
      <c r="E41" s="6">
        <f>SUMIF(СВОД!$C$13:$C$395,C41,СВОД!$E$13:$E$395)</f>
        <v>6671</v>
      </c>
      <c r="F41" s="15">
        <f t="shared" si="0"/>
        <v>8005.2</v>
      </c>
    </row>
    <row r="42" spans="2:6">
      <c r="B42" s="7">
        <v>23</v>
      </c>
      <c r="C42" s="23" t="s">
        <v>38</v>
      </c>
      <c r="D42" s="4" t="s">
        <v>106</v>
      </c>
      <c r="E42" s="6">
        <f>SUMIF(СВОД!$C$13:$C$395,C42,СВОД!$E$13:$E$395)</f>
        <v>6066</v>
      </c>
      <c r="F42" s="15">
        <f t="shared" si="0"/>
        <v>7279.2</v>
      </c>
    </row>
    <row r="43" spans="2:6">
      <c r="B43" s="7">
        <v>24</v>
      </c>
      <c r="C43" s="23" t="s">
        <v>195</v>
      </c>
      <c r="D43" s="4" t="s">
        <v>106</v>
      </c>
      <c r="E43" s="6">
        <f>SUMIF(СВОД!$C$13:$C$395,C43,СВОД!$E$13:$E$395)</f>
        <v>5813</v>
      </c>
      <c r="F43" s="15">
        <f t="shared" si="0"/>
        <v>6975.5999999999995</v>
      </c>
    </row>
    <row r="44" spans="2:6">
      <c r="B44" s="9"/>
      <c r="C44" s="10" t="s">
        <v>51</v>
      </c>
      <c r="D44" s="9"/>
      <c r="E44" s="16"/>
      <c r="F44" s="16"/>
    </row>
    <row r="45" spans="2:6">
      <c r="B45" s="7">
        <v>25</v>
      </c>
      <c r="C45" s="1" t="s">
        <v>31</v>
      </c>
      <c r="D45" s="4" t="s">
        <v>106</v>
      </c>
      <c r="E45" s="6">
        <f>SUMIF(СВОД!$C$13:$C$395,C45,СВОД!$E$13:$E$395)</f>
        <v>36633</v>
      </c>
      <c r="F45" s="15">
        <f t="shared" ref="F45:F48" si="1">E45*1.2</f>
        <v>43959.6</v>
      </c>
    </row>
    <row r="46" spans="2:6">
      <c r="B46" s="7">
        <v>26</v>
      </c>
      <c r="C46" s="23" t="s">
        <v>33</v>
      </c>
      <c r="D46" s="4" t="s">
        <v>106</v>
      </c>
      <c r="E46" s="6">
        <f>SUMIF(СВОД!$C$13:$C$395,C46,СВОД!$E$13:$E$395)</f>
        <v>23452</v>
      </c>
      <c r="F46" s="15">
        <f t="shared" si="1"/>
        <v>28142.399999999998</v>
      </c>
    </row>
    <row r="47" spans="2:6">
      <c r="B47" s="7">
        <v>27</v>
      </c>
      <c r="C47" s="1" t="s">
        <v>32</v>
      </c>
      <c r="D47" s="4" t="s">
        <v>106</v>
      </c>
      <c r="E47" s="6">
        <f>SUMIF(СВОД!$C$13:$C$395,C47,СВОД!$E$13:$E$395)</f>
        <v>31096</v>
      </c>
      <c r="F47" s="15">
        <f t="shared" si="1"/>
        <v>37315.199999999997</v>
      </c>
    </row>
    <row r="48" spans="2:6">
      <c r="B48" s="7">
        <v>28</v>
      </c>
      <c r="C48" s="1" t="s">
        <v>34</v>
      </c>
      <c r="D48" s="4" t="s">
        <v>106</v>
      </c>
      <c r="E48" s="6">
        <f>SUMIF(СВОД!$C$13:$C$395,C48,СВОД!$E$13:$E$395)</f>
        <v>22704</v>
      </c>
      <c r="F48" s="15">
        <f t="shared" si="1"/>
        <v>27244.799999999999</v>
      </c>
    </row>
    <row r="49" spans="2:6">
      <c r="B49" s="9"/>
      <c r="C49" s="10" t="s">
        <v>46</v>
      </c>
      <c r="D49" s="9"/>
      <c r="E49" s="16"/>
      <c r="F49" s="16"/>
    </row>
    <row r="50" spans="2:6">
      <c r="B50" s="7">
        <v>29</v>
      </c>
      <c r="C50" s="1" t="s">
        <v>22</v>
      </c>
      <c r="D50" s="4" t="s">
        <v>106</v>
      </c>
      <c r="E50" s="6">
        <f>SUMIF(СВОД!$C$13:$C$395,C50,СВОД!$E$13:$E$395)</f>
        <v>3860</v>
      </c>
      <c r="F50" s="15">
        <f t="shared" ref="F50" si="2">E50*1.2</f>
        <v>4632</v>
      </c>
    </row>
    <row r="51" spans="2:6">
      <c r="B51" s="7">
        <v>30</v>
      </c>
      <c r="C51" s="1" t="s">
        <v>24</v>
      </c>
      <c r="D51" s="4" t="s">
        <v>106</v>
      </c>
      <c r="E51" s="6">
        <f>SUMIF(СВОД!$C$13:$C$395,C51,СВОД!$E$13:$E$395)</f>
        <v>1470</v>
      </c>
      <c r="F51" s="15">
        <f>E51*1.2</f>
        <v>1764</v>
      </c>
    </row>
    <row r="52" spans="2:6">
      <c r="B52" s="7">
        <v>31</v>
      </c>
      <c r="C52" s="1" t="s">
        <v>23</v>
      </c>
      <c r="D52" s="4" t="s">
        <v>106</v>
      </c>
      <c r="E52" s="6">
        <f>SUMIF(СВОД!$C$13:$C$395,C52,СВОД!$E$13:$E$395)</f>
        <v>1052</v>
      </c>
      <c r="F52" s="15">
        <f>E52*1.2</f>
        <v>1262.3999999999999</v>
      </c>
    </row>
    <row r="53" spans="2:6">
      <c r="B53" s="9"/>
      <c r="C53" s="10" t="s">
        <v>47</v>
      </c>
      <c r="D53" s="9"/>
      <c r="E53" s="16"/>
      <c r="F53" s="16"/>
    </row>
    <row r="54" spans="2:6">
      <c r="B54" s="7">
        <v>32</v>
      </c>
      <c r="C54" s="1" t="s">
        <v>21</v>
      </c>
      <c r="D54" s="4" t="s">
        <v>105</v>
      </c>
      <c r="E54" s="6">
        <f>SUMIF(СВОД!$C$13:$C$395,C54,СВОД!$E$13:$E$395)</f>
        <v>23</v>
      </c>
      <c r="F54" s="15">
        <f>E54*1.2</f>
        <v>27.599999999999998</v>
      </c>
    </row>
    <row r="55" spans="2:6">
      <c r="B55" s="7">
        <v>33</v>
      </c>
      <c r="C55" s="1" t="s">
        <v>85</v>
      </c>
      <c r="D55" s="4" t="s">
        <v>105</v>
      </c>
      <c r="E55" s="6">
        <f>SUMIF(СВОД!$C$13:$C$395,C55,СВОД!$E$13:$E$395)</f>
        <v>21</v>
      </c>
      <c r="F55" s="15">
        <f>E55*1.2</f>
        <v>25.2</v>
      </c>
    </row>
    <row r="56" spans="2:6">
      <c r="B56" s="9"/>
      <c r="C56" s="10" t="s">
        <v>111</v>
      </c>
      <c r="D56" s="9"/>
      <c r="E56" s="16"/>
      <c r="F56" s="16"/>
    </row>
    <row r="57" spans="2:6">
      <c r="B57" s="7">
        <v>34</v>
      </c>
      <c r="C57" s="1" t="s">
        <v>112</v>
      </c>
      <c r="D57" s="4" t="s">
        <v>106</v>
      </c>
      <c r="E57" s="6">
        <f>SUMIF(СВОД!$C$13:$C$395,C57,СВОД!$E$13:$E$395)</f>
        <v>2297</v>
      </c>
      <c r="F57" s="15">
        <f t="shared" ref="F57:F58" si="3">E57*1.2</f>
        <v>2756.4</v>
      </c>
    </row>
    <row r="58" spans="2:6">
      <c r="B58" s="7">
        <v>35</v>
      </c>
      <c r="C58" s="1" t="s">
        <v>113</v>
      </c>
      <c r="D58" s="4" t="s">
        <v>106</v>
      </c>
      <c r="E58" s="6">
        <f>SUMIF(СВОД!$C$13:$C$395,C58,СВОД!$E$13:$E$395)</f>
        <v>331</v>
      </c>
      <c r="F58" s="15">
        <f t="shared" si="3"/>
        <v>397.2</v>
      </c>
    </row>
    <row r="59" spans="2:6">
      <c r="B59" s="9"/>
      <c r="C59" s="10" t="s">
        <v>308</v>
      </c>
      <c r="D59" s="9"/>
      <c r="E59" s="16"/>
      <c r="F59" s="16"/>
    </row>
    <row r="60" spans="2:6">
      <c r="B60" s="7">
        <v>36</v>
      </c>
      <c r="C60" s="1" t="s">
        <v>303</v>
      </c>
      <c r="D60" s="4" t="s">
        <v>106</v>
      </c>
      <c r="E60" s="6">
        <f>SUMIF(СВОД!$C$13:$C$395,C60,СВОД!$E$13:$E$395)</f>
        <v>825</v>
      </c>
      <c r="F60" s="15">
        <f t="shared" ref="F60:F64" si="4">E60*1.2</f>
        <v>990</v>
      </c>
    </row>
    <row r="61" spans="2:6">
      <c r="B61" s="7">
        <v>37</v>
      </c>
      <c r="C61" s="1" t="s">
        <v>304</v>
      </c>
      <c r="D61" s="4" t="s">
        <v>106</v>
      </c>
      <c r="E61" s="6">
        <f>SUMIF(СВОД!$C$13:$C$395,C61,СВОД!$E$13:$E$395)</f>
        <v>448</v>
      </c>
      <c r="F61" s="15">
        <f t="shared" si="4"/>
        <v>537.6</v>
      </c>
    </row>
    <row r="62" spans="2:6">
      <c r="B62" s="7">
        <v>38</v>
      </c>
      <c r="C62" s="1" t="s">
        <v>305</v>
      </c>
      <c r="D62" s="4" t="s">
        <v>106</v>
      </c>
      <c r="E62" s="6">
        <f>SUMIF(СВОД!$C$13:$C$395,C62,СВОД!$E$13:$E$395)</f>
        <v>3828</v>
      </c>
      <c r="F62" s="15">
        <f t="shared" si="4"/>
        <v>4593.5999999999995</v>
      </c>
    </row>
    <row r="63" spans="2:6">
      <c r="B63" s="9"/>
      <c r="C63" s="10" t="s">
        <v>159</v>
      </c>
      <c r="D63" s="9"/>
      <c r="E63" s="16"/>
      <c r="F63" s="16"/>
    </row>
    <row r="64" spans="2:6" ht="31.5">
      <c r="B64" s="7">
        <v>39</v>
      </c>
      <c r="C64" s="1" t="s">
        <v>309</v>
      </c>
      <c r="D64" s="4" t="s">
        <v>106</v>
      </c>
      <c r="E64" s="6">
        <f>SUMIF(СВОД!$C$13:$C$395,C64,СВОД!$E$13:$E$395)</f>
        <v>97000</v>
      </c>
      <c r="F64" s="15">
        <f t="shared" si="4"/>
        <v>116400</v>
      </c>
    </row>
    <row r="65" spans="2:6">
      <c r="B65" s="41"/>
      <c r="C65" s="42"/>
      <c r="D65" s="43"/>
      <c r="E65" s="44"/>
      <c r="F65" s="45"/>
    </row>
    <row r="66" spans="2:6">
      <c r="B66" s="40"/>
      <c r="C66" s="27"/>
      <c r="D66" s="18"/>
      <c r="E66" s="18"/>
      <c r="F66" s="18"/>
    </row>
    <row r="67" spans="2:6">
      <c r="B67" s="18"/>
      <c r="C67" s="40"/>
      <c r="D67" s="18"/>
      <c r="E67" s="18"/>
      <c r="F67" s="18"/>
    </row>
  </sheetData>
  <mergeCells count="4">
    <mergeCell ref="C2:F2"/>
    <mergeCell ref="C3:F3"/>
    <mergeCell ref="C4:F4"/>
    <mergeCell ref="C5:F5"/>
  </mergeCells>
  <hyperlinks>
    <hyperlink ref="C25" r:id="rId1"/>
    <hyperlink ref="C5" r:id="rId2"/>
    <hyperlink ref="C4" r:id="rId3"/>
  </hyperlinks>
  <printOptions horizontalCentered="1"/>
  <pageMargins left="0.70866141732283472" right="0.31496062992125984" top="0.35433070866141736" bottom="0.35433070866141736" header="0.31496062992125984" footer="0.31496062992125984"/>
  <pageSetup paperSize="9" scale="75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J396"/>
  <sheetViews>
    <sheetView view="pageBreakPreview" topLeftCell="B82" zoomScale="115" zoomScaleNormal="100" zoomScaleSheetLayoutView="115" workbookViewId="0">
      <selection activeCell="C90" sqref="C90:C97"/>
    </sheetView>
  </sheetViews>
  <sheetFormatPr defaultRowHeight="15.75"/>
  <cols>
    <col min="2" max="2" width="4.42578125" style="3" customWidth="1"/>
    <col min="3" max="3" width="70.5703125" style="106" customWidth="1"/>
    <col min="4" max="4" width="9.140625" style="3"/>
    <col min="5" max="6" width="16" style="3" customWidth="1"/>
    <col min="7" max="7" width="12.28515625" style="104" bestFit="1" customWidth="1"/>
  </cols>
  <sheetData>
    <row r="1" spans="2:10">
      <c r="B1" s="18"/>
      <c r="C1" s="20"/>
      <c r="D1" s="18"/>
      <c r="E1" s="18"/>
      <c r="F1" s="18"/>
    </row>
    <row r="2" spans="2:10">
      <c r="B2" s="18"/>
      <c r="C2" s="20"/>
      <c r="D2" s="18"/>
      <c r="E2" s="18"/>
      <c r="F2" s="18"/>
    </row>
    <row r="3" spans="2:10">
      <c r="B3" s="18"/>
      <c r="C3" s="20"/>
      <c r="D3" s="18"/>
      <c r="E3" s="18"/>
      <c r="F3" s="18"/>
    </row>
    <row r="4" spans="2:10">
      <c r="B4" s="18"/>
      <c r="C4" s="20"/>
      <c r="D4" s="18"/>
      <c r="E4" s="18"/>
      <c r="F4" s="18"/>
    </row>
    <row r="5" spans="2:10">
      <c r="B5" s="18"/>
      <c r="C5" s="20"/>
      <c r="D5" s="18"/>
      <c r="E5" s="18"/>
      <c r="F5" s="18"/>
    </row>
    <row r="6" spans="2:10">
      <c r="B6" s="18"/>
      <c r="C6" s="20"/>
      <c r="D6" s="18"/>
      <c r="E6" s="18"/>
      <c r="F6" s="18"/>
    </row>
    <row r="7" spans="2:10">
      <c r="B7" s="18"/>
      <c r="C7" s="20" t="s">
        <v>435</v>
      </c>
      <c r="D7" s="18"/>
      <c r="E7" s="18"/>
      <c r="F7" s="18"/>
    </row>
    <row r="8" spans="2:10">
      <c r="B8" s="18"/>
      <c r="C8" s="20" t="s">
        <v>436</v>
      </c>
      <c r="D8" s="18"/>
      <c r="E8" s="18"/>
      <c r="F8" s="18"/>
    </row>
    <row r="9" spans="2:10">
      <c r="B9" s="18"/>
      <c r="C9" s="32" t="s">
        <v>49</v>
      </c>
      <c r="D9" s="21" t="s">
        <v>48</v>
      </c>
      <c r="E9" s="18"/>
      <c r="F9" s="18"/>
    </row>
    <row r="10" spans="2:10">
      <c r="B10" s="18"/>
      <c r="C10" s="32" t="s">
        <v>115</v>
      </c>
      <c r="D10" s="31" t="s">
        <v>114</v>
      </c>
      <c r="E10" s="18"/>
      <c r="F10" s="18"/>
    </row>
    <row r="11" spans="2:10" ht="16.5" thickBot="1">
      <c r="B11" s="18"/>
      <c r="C11" s="32"/>
      <c r="D11" s="31"/>
      <c r="E11" s="18"/>
      <c r="F11" s="18"/>
    </row>
    <row r="12" spans="2:10" s="8" customFormat="1" ht="32.25" thickBot="1">
      <c r="B12" s="63" t="s">
        <v>0</v>
      </c>
      <c r="C12" s="64" t="s">
        <v>1</v>
      </c>
      <c r="D12" s="64" t="s">
        <v>52</v>
      </c>
      <c r="E12" s="64" t="s">
        <v>39</v>
      </c>
      <c r="F12" s="65" t="s">
        <v>40</v>
      </c>
      <c r="G12" s="105"/>
    </row>
    <row r="13" spans="2:10">
      <c r="B13" s="66"/>
      <c r="C13" s="67" t="s">
        <v>314</v>
      </c>
      <c r="D13" s="67"/>
      <c r="E13" s="77"/>
      <c r="F13" s="77"/>
    </row>
    <row r="14" spans="2:10">
      <c r="B14" s="5">
        <v>1</v>
      </c>
      <c r="C14" s="1" t="s">
        <v>2</v>
      </c>
      <c r="D14" s="4" t="s">
        <v>105</v>
      </c>
      <c r="E14" s="6">
        <v>17970</v>
      </c>
      <c r="F14" s="15">
        <f>E14*1.2</f>
        <v>21564</v>
      </c>
      <c r="H14" s="103"/>
      <c r="J14" s="103"/>
    </row>
    <row r="15" spans="2:10">
      <c r="B15" s="5">
        <f>B14+1</f>
        <v>2</v>
      </c>
      <c r="C15" s="1" t="s">
        <v>3</v>
      </c>
      <c r="D15" s="4" t="s">
        <v>105</v>
      </c>
      <c r="E15" s="6">
        <v>15278</v>
      </c>
      <c r="F15" s="15">
        <f t="shared" ref="F15:F19" si="0">E15*1.2</f>
        <v>18333.599999999999</v>
      </c>
      <c r="H15" s="103"/>
      <c r="J15" s="103"/>
    </row>
    <row r="16" spans="2:10">
      <c r="B16" s="5">
        <f t="shared" ref="B16:B19" si="1">B15+1</f>
        <v>3</v>
      </c>
      <c r="C16" s="1" t="s">
        <v>4</v>
      </c>
      <c r="D16" s="4" t="s">
        <v>105</v>
      </c>
      <c r="E16" s="6">
        <v>10906</v>
      </c>
      <c r="F16" s="15">
        <f t="shared" si="0"/>
        <v>13087.199999999999</v>
      </c>
      <c r="H16" s="103"/>
      <c r="J16" s="103"/>
    </row>
    <row r="17" spans="2:10">
      <c r="B17" s="5">
        <f t="shared" si="1"/>
        <v>4</v>
      </c>
      <c r="C17" s="1" t="s">
        <v>5</v>
      </c>
      <c r="D17" s="4" t="s">
        <v>105</v>
      </c>
      <c r="E17" s="6">
        <v>9287</v>
      </c>
      <c r="F17" s="15">
        <f t="shared" si="0"/>
        <v>11144.4</v>
      </c>
      <c r="H17" s="103"/>
      <c r="J17" s="103"/>
    </row>
    <row r="18" spans="2:10">
      <c r="B18" s="5">
        <f t="shared" si="1"/>
        <v>5</v>
      </c>
      <c r="C18" s="1" t="s">
        <v>6</v>
      </c>
      <c r="D18" s="4" t="s">
        <v>105</v>
      </c>
      <c r="E18" s="6">
        <v>5789</v>
      </c>
      <c r="F18" s="15">
        <f t="shared" si="0"/>
        <v>6946.8</v>
      </c>
      <c r="H18" s="103"/>
      <c r="J18" s="103"/>
    </row>
    <row r="19" spans="2:10">
      <c r="B19" s="5">
        <f t="shared" si="1"/>
        <v>6</v>
      </c>
      <c r="C19" s="1" t="s">
        <v>7</v>
      </c>
      <c r="D19" s="4" t="s">
        <v>105</v>
      </c>
      <c r="E19" s="6">
        <v>4015</v>
      </c>
      <c r="F19" s="15">
        <f t="shared" si="0"/>
        <v>4818</v>
      </c>
      <c r="H19" s="103"/>
      <c r="J19" s="103"/>
    </row>
    <row r="20" spans="2:10">
      <c r="B20" s="68"/>
      <c r="C20" s="69" t="s">
        <v>315</v>
      </c>
      <c r="D20" s="69"/>
      <c r="E20" s="70"/>
      <c r="F20" s="70"/>
      <c r="H20" s="103"/>
      <c r="J20" s="103"/>
    </row>
    <row r="21" spans="2:10">
      <c r="B21" s="5">
        <f>B19+1</f>
        <v>7</v>
      </c>
      <c r="C21" s="1" t="s">
        <v>77</v>
      </c>
      <c r="D21" s="4" t="s">
        <v>105</v>
      </c>
      <c r="E21" s="6">
        <v>18408</v>
      </c>
      <c r="F21" s="15">
        <f t="shared" ref="F21:F28" si="2">E21*1.2</f>
        <v>22089.599999999999</v>
      </c>
      <c r="H21" s="103"/>
      <c r="J21" s="103"/>
    </row>
    <row r="22" spans="2:10">
      <c r="B22" s="5">
        <f t="shared" ref="B22:B28" si="3">B21+1</f>
        <v>8</v>
      </c>
      <c r="C22" s="1" t="s">
        <v>78</v>
      </c>
      <c r="D22" s="4" t="s">
        <v>105</v>
      </c>
      <c r="E22" s="6">
        <v>15236</v>
      </c>
      <c r="F22" s="15">
        <f t="shared" si="2"/>
        <v>18283.2</v>
      </c>
      <c r="H22" s="103"/>
      <c r="J22" s="103"/>
    </row>
    <row r="23" spans="2:10">
      <c r="B23" s="5">
        <f t="shared" si="3"/>
        <v>9</v>
      </c>
      <c r="C23" s="1" t="s">
        <v>79</v>
      </c>
      <c r="D23" s="4" t="s">
        <v>105</v>
      </c>
      <c r="E23" s="6">
        <v>13116</v>
      </c>
      <c r="F23" s="15">
        <f t="shared" si="2"/>
        <v>15739.199999999999</v>
      </c>
      <c r="H23" s="103"/>
      <c r="J23" s="103"/>
    </row>
    <row r="24" spans="2:10">
      <c r="B24" s="5">
        <f t="shared" si="3"/>
        <v>10</v>
      </c>
      <c r="C24" s="1" t="s">
        <v>80</v>
      </c>
      <c r="D24" s="4" t="s">
        <v>105</v>
      </c>
      <c r="E24" s="6">
        <v>9820</v>
      </c>
      <c r="F24" s="15">
        <f t="shared" si="2"/>
        <v>11784</v>
      </c>
      <c r="H24" s="103"/>
      <c r="J24" s="103"/>
    </row>
    <row r="25" spans="2:10">
      <c r="B25" s="5">
        <f t="shared" si="3"/>
        <v>11</v>
      </c>
      <c r="C25" s="1" t="s">
        <v>81</v>
      </c>
      <c r="D25" s="4" t="s">
        <v>105</v>
      </c>
      <c r="E25" s="6">
        <v>7609</v>
      </c>
      <c r="F25" s="15">
        <f t="shared" si="2"/>
        <v>9130.7999999999993</v>
      </c>
      <c r="H25" s="103"/>
      <c r="J25" s="103"/>
    </row>
    <row r="26" spans="2:10">
      <c r="B26" s="5">
        <f t="shared" si="3"/>
        <v>12</v>
      </c>
      <c r="C26" s="1" t="s">
        <v>82</v>
      </c>
      <c r="D26" s="4" t="s">
        <v>105</v>
      </c>
      <c r="E26" s="6">
        <v>6567</v>
      </c>
      <c r="F26" s="15">
        <f t="shared" si="2"/>
        <v>7880.4</v>
      </c>
      <c r="H26" s="103"/>
      <c r="J26" s="103"/>
    </row>
    <row r="27" spans="2:10">
      <c r="B27" s="5">
        <f t="shared" si="3"/>
        <v>13</v>
      </c>
      <c r="C27" s="1" t="s">
        <v>83</v>
      </c>
      <c r="D27" s="4" t="s">
        <v>105</v>
      </c>
      <c r="E27" s="6">
        <v>5011</v>
      </c>
      <c r="F27" s="15">
        <f t="shared" si="2"/>
        <v>6013.2</v>
      </c>
      <c r="H27" s="103"/>
      <c r="J27" s="103"/>
    </row>
    <row r="28" spans="2:10">
      <c r="B28" s="5">
        <f t="shared" si="3"/>
        <v>14</v>
      </c>
      <c r="C28" s="1" t="s">
        <v>84</v>
      </c>
      <c r="D28" s="4" t="s">
        <v>105</v>
      </c>
      <c r="E28" s="6">
        <v>3771</v>
      </c>
      <c r="F28" s="15">
        <f t="shared" si="2"/>
        <v>4525.2</v>
      </c>
      <c r="H28" s="103"/>
      <c r="J28" s="103"/>
    </row>
    <row r="29" spans="2:10">
      <c r="B29" s="74"/>
      <c r="C29" s="75" t="s">
        <v>316</v>
      </c>
      <c r="D29" s="75"/>
      <c r="E29" s="76"/>
      <c r="F29" s="76"/>
      <c r="H29" s="103"/>
      <c r="J29" s="103"/>
    </row>
    <row r="30" spans="2:10">
      <c r="B30" s="5">
        <f>B28+1</f>
        <v>15</v>
      </c>
      <c r="C30" s="1" t="s">
        <v>150</v>
      </c>
      <c r="D30" s="4" t="s">
        <v>105</v>
      </c>
      <c r="E30" s="6">
        <v>16461</v>
      </c>
      <c r="F30" s="15">
        <f t="shared" ref="F30:F37" si="4">E30*1.2</f>
        <v>19753.2</v>
      </c>
      <c r="H30" s="103"/>
      <c r="J30" s="103"/>
    </row>
    <row r="31" spans="2:10">
      <c r="B31" s="5">
        <f t="shared" ref="B31:B37" si="5">B30+1</f>
        <v>16</v>
      </c>
      <c r="C31" s="1" t="s">
        <v>151</v>
      </c>
      <c r="D31" s="4" t="s">
        <v>105</v>
      </c>
      <c r="E31" s="6">
        <v>13675</v>
      </c>
      <c r="F31" s="15">
        <f t="shared" si="4"/>
        <v>16410</v>
      </c>
      <c r="H31" s="103"/>
      <c r="J31" s="103"/>
    </row>
    <row r="32" spans="2:10">
      <c r="B32" s="5">
        <f t="shared" si="5"/>
        <v>17</v>
      </c>
      <c r="C32" s="1" t="s">
        <v>152</v>
      </c>
      <c r="D32" s="4" t="s">
        <v>105</v>
      </c>
      <c r="E32" s="6">
        <v>11542</v>
      </c>
      <c r="F32" s="15">
        <f t="shared" si="4"/>
        <v>13850.4</v>
      </c>
      <c r="H32" s="103"/>
      <c r="J32" s="103"/>
    </row>
    <row r="33" spans="2:10">
      <c r="B33" s="5">
        <f t="shared" si="5"/>
        <v>18</v>
      </c>
      <c r="C33" s="1" t="s">
        <v>153</v>
      </c>
      <c r="D33" s="4" t="s">
        <v>105</v>
      </c>
      <c r="E33" s="6">
        <v>9016</v>
      </c>
      <c r="F33" s="15">
        <f t="shared" si="4"/>
        <v>10819.199999999999</v>
      </c>
      <c r="H33" s="103"/>
      <c r="J33" s="103"/>
    </row>
    <row r="34" spans="2:10">
      <c r="B34" s="5">
        <f t="shared" si="5"/>
        <v>19</v>
      </c>
      <c r="C34" s="1" t="s">
        <v>154</v>
      </c>
      <c r="D34" s="4" t="s">
        <v>105</v>
      </c>
      <c r="E34" s="6">
        <v>6987</v>
      </c>
      <c r="F34" s="15">
        <f t="shared" si="4"/>
        <v>8384.4</v>
      </c>
      <c r="H34" s="103"/>
      <c r="J34" s="103"/>
    </row>
    <row r="35" spans="2:10">
      <c r="B35" s="5">
        <f t="shared" si="5"/>
        <v>20</v>
      </c>
      <c r="C35" s="1" t="s">
        <v>155</v>
      </c>
      <c r="D35" s="4" t="s">
        <v>105</v>
      </c>
      <c r="E35" s="6">
        <v>6030</v>
      </c>
      <c r="F35" s="15">
        <f t="shared" si="4"/>
        <v>7236</v>
      </c>
      <c r="H35" s="103"/>
      <c r="J35" s="103"/>
    </row>
    <row r="36" spans="2:10">
      <c r="B36" s="5">
        <f t="shared" si="5"/>
        <v>21</v>
      </c>
      <c r="C36" s="1" t="s">
        <v>156</v>
      </c>
      <c r="D36" s="4" t="s">
        <v>105</v>
      </c>
      <c r="E36" s="6">
        <v>4602</v>
      </c>
      <c r="F36" s="15">
        <f t="shared" si="4"/>
        <v>5522.4</v>
      </c>
      <c r="H36" s="103"/>
      <c r="J36" s="103"/>
    </row>
    <row r="37" spans="2:10">
      <c r="B37" s="5">
        <f t="shared" si="5"/>
        <v>22</v>
      </c>
      <c r="C37" s="1" t="s">
        <v>157</v>
      </c>
      <c r="D37" s="4" t="s">
        <v>105</v>
      </c>
      <c r="E37" s="6">
        <v>3461</v>
      </c>
      <c r="F37" s="15">
        <f t="shared" si="4"/>
        <v>4153.2</v>
      </c>
      <c r="H37" s="103"/>
      <c r="J37" s="103"/>
    </row>
    <row r="38" spans="2:10">
      <c r="B38" s="71"/>
      <c r="C38" s="72" t="s">
        <v>317</v>
      </c>
      <c r="D38" s="72"/>
      <c r="E38" s="73"/>
      <c r="F38" s="73"/>
      <c r="H38" s="103"/>
      <c r="J38" s="103"/>
    </row>
    <row r="39" spans="2:10">
      <c r="B39" s="5">
        <f>B37+1</f>
        <v>23</v>
      </c>
      <c r="C39" s="1" t="s">
        <v>165</v>
      </c>
      <c r="D39" s="4" t="s">
        <v>105</v>
      </c>
      <c r="E39" s="6">
        <v>13401</v>
      </c>
      <c r="F39" s="15">
        <f t="shared" ref="F39:F47" si="6">E39*1.2</f>
        <v>16081.199999999999</v>
      </c>
      <c r="H39" s="103"/>
      <c r="J39" s="103"/>
    </row>
    <row r="40" spans="2:10">
      <c r="B40" s="5">
        <f t="shared" ref="B40:B47" si="7">B39+1</f>
        <v>24</v>
      </c>
      <c r="C40" s="1" t="s">
        <v>166</v>
      </c>
      <c r="D40" s="4" t="s">
        <v>105</v>
      </c>
      <c r="E40" s="6">
        <v>11100</v>
      </c>
      <c r="F40" s="15">
        <f t="shared" si="6"/>
        <v>13320</v>
      </c>
      <c r="H40" s="103"/>
      <c r="J40" s="103"/>
    </row>
    <row r="41" spans="2:10">
      <c r="B41" s="5">
        <f t="shared" si="7"/>
        <v>25</v>
      </c>
      <c r="C41" s="1" t="s">
        <v>167</v>
      </c>
      <c r="D41" s="4" t="s">
        <v>105</v>
      </c>
      <c r="E41" s="6">
        <v>9385</v>
      </c>
      <c r="F41" s="15">
        <f t="shared" si="6"/>
        <v>11262</v>
      </c>
      <c r="H41" s="103"/>
      <c r="J41" s="103"/>
    </row>
    <row r="42" spans="2:10">
      <c r="B42" s="5">
        <f t="shared" si="7"/>
        <v>26</v>
      </c>
      <c r="C42" s="1" t="s">
        <v>168</v>
      </c>
      <c r="D42" s="4" t="s">
        <v>105</v>
      </c>
      <c r="E42" s="6">
        <v>7333</v>
      </c>
      <c r="F42" s="15">
        <f t="shared" si="6"/>
        <v>8799.6</v>
      </c>
      <c r="H42" s="103"/>
      <c r="J42" s="103"/>
    </row>
    <row r="43" spans="2:10">
      <c r="B43" s="5">
        <f t="shared" si="7"/>
        <v>27</v>
      </c>
      <c r="C43" s="1" t="s">
        <v>169</v>
      </c>
      <c r="D43" s="4" t="s">
        <v>105</v>
      </c>
      <c r="E43" s="6">
        <v>5742</v>
      </c>
      <c r="F43" s="15">
        <f t="shared" si="6"/>
        <v>6890.4</v>
      </c>
      <c r="H43" s="103"/>
      <c r="J43" s="103"/>
    </row>
    <row r="44" spans="2:10">
      <c r="B44" s="5">
        <f t="shared" si="7"/>
        <v>28</v>
      </c>
      <c r="C44" s="1" t="s">
        <v>170</v>
      </c>
      <c r="D44" s="4" t="s">
        <v>105</v>
      </c>
      <c r="E44" s="6">
        <v>4721</v>
      </c>
      <c r="F44" s="15">
        <f t="shared" si="6"/>
        <v>5665.2</v>
      </c>
      <c r="H44" s="103"/>
      <c r="J44" s="103"/>
    </row>
    <row r="45" spans="2:10">
      <c r="B45" s="5">
        <f t="shared" si="7"/>
        <v>29</v>
      </c>
      <c r="C45" s="1" t="s">
        <v>171</v>
      </c>
      <c r="D45" s="4" t="s">
        <v>105</v>
      </c>
      <c r="E45" s="6">
        <v>3597</v>
      </c>
      <c r="F45" s="15">
        <f t="shared" si="6"/>
        <v>4316.3999999999996</v>
      </c>
      <c r="H45" s="103"/>
      <c r="J45" s="103"/>
    </row>
    <row r="46" spans="2:10">
      <c r="B46" s="5">
        <f t="shared" si="7"/>
        <v>30</v>
      </c>
      <c r="C46" s="1" t="s">
        <v>172</v>
      </c>
      <c r="D46" s="4" t="s">
        <v>105</v>
      </c>
      <c r="E46" s="6">
        <v>2838</v>
      </c>
      <c r="F46" s="15">
        <f t="shared" si="6"/>
        <v>3405.6</v>
      </c>
      <c r="H46" s="103"/>
      <c r="J46" s="103"/>
    </row>
    <row r="47" spans="2:10">
      <c r="B47" s="5">
        <f t="shared" si="7"/>
        <v>31</v>
      </c>
      <c r="C47" s="1" t="s">
        <v>173</v>
      </c>
      <c r="D47" s="4" t="s">
        <v>105</v>
      </c>
      <c r="E47" s="6">
        <v>2045</v>
      </c>
      <c r="F47" s="15">
        <f t="shared" si="6"/>
        <v>2454</v>
      </c>
      <c r="H47" s="103"/>
      <c r="J47" s="103"/>
    </row>
    <row r="48" spans="2:10">
      <c r="B48" s="71"/>
      <c r="C48" s="72" t="s">
        <v>318</v>
      </c>
      <c r="D48" s="72"/>
      <c r="E48" s="73"/>
      <c r="F48" s="73"/>
      <c r="H48" s="103"/>
      <c r="J48" s="103"/>
    </row>
    <row r="49" spans="2:10">
      <c r="B49" s="5">
        <f>B47+1</f>
        <v>32</v>
      </c>
      <c r="C49" s="1" t="s">
        <v>174</v>
      </c>
      <c r="D49" s="4" t="s">
        <v>105</v>
      </c>
      <c r="E49" s="6">
        <v>20786</v>
      </c>
      <c r="F49" s="15">
        <f>E49*1.2</f>
        <v>24943.200000000001</v>
      </c>
      <c r="H49" s="103"/>
      <c r="J49" s="103"/>
    </row>
    <row r="50" spans="2:10">
      <c r="B50" s="5">
        <f t="shared" ref="B50:B59" si="8">B49+1</f>
        <v>33</v>
      </c>
      <c r="C50" s="1" t="s">
        <v>175</v>
      </c>
      <c r="D50" s="4" t="s">
        <v>105</v>
      </c>
      <c r="E50" s="6">
        <v>13934</v>
      </c>
      <c r="F50" s="15">
        <f t="shared" ref="F50:F59" si="9">E50*1.2</f>
        <v>16720.8</v>
      </c>
      <c r="H50" s="103"/>
      <c r="J50" s="103"/>
    </row>
    <row r="51" spans="2:10">
      <c r="B51" s="5">
        <f t="shared" si="8"/>
        <v>34</v>
      </c>
      <c r="C51" s="1" t="s">
        <v>176</v>
      </c>
      <c r="D51" s="4" t="s">
        <v>105</v>
      </c>
      <c r="E51" s="6">
        <v>11350</v>
      </c>
      <c r="F51" s="15">
        <f t="shared" si="9"/>
        <v>13620</v>
      </c>
      <c r="H51" s="103"/>
      <c r="J51" s="103"/>
    </row>
    <row r="52" spans="2:10">
      <c r="B52" s="5">
        <f t="shared" si="8"/>
        <v>35</v>
      </c>
      <c r="C52" s="1" t="s">
        <v>177</v>
      </c>
      <c r="D52" s="4" t="s">
        <v>105</v>
      </c>
      <c r="E52" s="6">
        <v>9761</v>
      </c>
      <c r="F52" s="15">
        <f t="shared" si="9"/>
        <v>11713.199999999999</v>
      </c>
      <c r="H52" s="103"/>
      <c r="J52" s="103"/>
    </row>
    <row r="53" spans="2:10">
      <c r="B53" s="5">
        <f t="shared" si="8"/>
        <v>36</v>
      </c>
      <c r="C53" s="1" t="s">
        <v>178</v>
      </c>
      <c r="D53" s="4" t="s">
        <v>105</v>
      </c>
      <c r="E53" s="6">
        <v>7760</v>
      </c>
      <c r="F53" s="15">
        <f t="shared" si="9"/>
        <v>9312</v>
      </c>
      <c r="H53" s="103"/>
      <c r="J53" s="103"/>
    </row>
    <row r="54" spans="2:10">
      <c r="B54" s="5">
        <f t="shared" si="8"/>
        <v>37</v>
      </c>
      <c r="C54" s="1" t="s">
        <v>179</v>
      </c>
      <c r="D54" s="4" t="s">
        <v>105</v>
      </c>
      <c r="E54" s="6">
        <v>6368</v>
      </c>
      <c r="F54" s="15">
        <f t="shared" si="9"/>
        <v>7641.5999999999995</v>
      </c>
      <c r="H54" s="103"/>
      <c r="J54" s="103"/>
    </row>
    <row r="55" spans="2:10">
      <c r="B55" s="5">
        <f t="shared" si="8"/>
        <v>38</v>
      </c>
      <c r="C55" s="1" t="s">
        <v>180</v>
      </c>
      <c r="D55" s="4" t="s">
        <v>105</v>
      </c>
      <c r="E55" s="6">
        <v>5107</v>
      </c>
      <c r="F55" s="15">
        <f t="shared" si="9"/>
        <v>6128.4</v>
      </c>
      <c r="H55" s="103"/>
      <c r="J55" s="103"/>
    </row>
    <row r="56" spans="2:10">
      <c r="B56" s="5">
        <f t="shared" si="8"/>
        <v>39</v>
      </c>
      <c r="C56" s="1" t="s">
        <v>181</v>
      </c>
      <c r="D56" s="4" t="s">
        <v>105</v>
      </c>
      <c r="E56" s="6">
        <v>3928</v>
      </c>
      <c r="F56" s="15">
        <f t="shared" si="9"/>
        <v>4713.5999999999995</v>
      </c>
      <c r="H56" s="103"/>
      <c r="J56" s="103"/>
    </row>
    <row r="57" spans="2:10">
      <c r="B57" s="5">
        <f t="shared" si="8"/>
        <v>40</v>
      </c>
      <c r="C57" s="1" t="s">
        <v>182</v>
      </c>
      <c r="D57" s="4" t="s">
        <v>105</v>
      </c>
      <c r="E57" s="6">
        <v>3086</v>
      </c>
      <c r="F57" s="15">
        <f t="shared" si="9"/>
        <v>3703.2</v>
      </c>
      <c r="H57" s="103"/>
      <c r="J57" s="103"/>
    </row>
    <row r="58" spans="2:10">
      <c r="B58" s="5">
        <f t="shared" si="8"/>
        <v>41</v>
      </c>
      <c r="C58" s="1" t="s">
        <v>183</v>
      </c>
      <c r="D58" s="4" t="s">
        <v>105</v>
      </c>
      <c r="E58" s="6">
        <v>2444</v>
      </c>
      <c r="F58" s="15">
        <f t="shared" si="9"/>
        <v>2932.7999999999997</v>
      </c>
      <c r="H58" s="103"/>
      <c r="J58" s="103"/>
    </row>
    <row r="59" spans="2:10">
      <c r="B59" s="5">
        <f t="shared" si="8"/>
        <v>42</v>
      </c>
      <c r="C59" s="1" t="s">
        <v>427</v>
      </c>
      <c r="D59" s="4" t="s">
        <v>105</v>
      </c>
      <c r="E59" s="6">
        <v>1915</v>
      </c>
      <c r="F59" s="15">
        <f t="shared" si="9"/>
        <v>2298</v>
      </c>
      <c r="H59" s="103"/>
      <c r="J59" s="103"/>
    </row>
    <row r="60" spans="2:10">
      <c r="B60" s="78"/>
      <c r="C60" s="79" t="s">
        <v>319</v>
      </c>
      <c r="D60" s="79"/>
      <c r="E60" s="80"/>
      <c r="F60" s="80"/>
      <c r="H60" s="103"/>
      <c r="J60" s="103"/>
    </row>
    <row r="61" spans="2:10">
      <c r="B61" s="5">
        <f>B59+1</f>
        <v>43</v>
      </c>
      <c r="C61" s="1" t="s">
        <v>208</v>
      </c>
      <c r="D61" s="4" t="s">
        <v>105</v>
      </c>
      <c r="E61" s="6">
        <v>11029</v>
      </c>
      <c r="F61" s="15">
        <f t="shared" ref="F61:F69" si="10">E61*1.2</f>
        <v>13234.8</v>
      </c>
      <c r="H61" s="103"/>
      <c r="J61" s="103"/>
    </row>
    <row r="62" spans="2:10">
      <c r="B62" s="5">
        <f t="shared" ref="B62:B69" si="11">B61+1</f>
        <v>44</v>
      </c>
      <c r="C62" s="1" t="s">
        <v>209</v>
      </c>
      <c r="D62" s="4" t="s">
        <v>105</v>
      </c>
      <c r="E62" s="6">
        <v>9055</v>
      </c>
      <c r="F62" s="15">
        <f t="shared" si="10"/>
        <v>10866</v>
      </c>
      <c r="H62" s="103"/>
      <c r="J62" s="103"/>
    </row>
    <row r="63" spans="2:10">
      <c r="B63" s="5">
        <f t="shared" si="11"/>
        <v>45</v>
      </c>
      <c r="C63" s="1" t="s">
        <v>210</v>
      </c>
      <c r="D63" s="4" t="s">
        <v>105</v>
      </c>
      <c r="E63" s="6">
        <v>7652</v>
      </c>
      <c r="F63" s="15">
        <f t="shared" si="10"/>
        <v>9182.4</v>
      </c>
      <c r="H63" s="103"/>
      <c r="J63" s="103"/>
    </row>
    <row r="64" spans="2:10">
      <c r="B64" s="5">
        <f t="shared" si="11"/>
        <v>46</v>
      </c>
      <c r="C64" s="1" t="s">
        <v>211</v>
      </c>
      <c r="D64" s="4" t="s">
        <v>105</v>
      </c>
      <c r="E64" s="6">
        <v>5979</v>
      </c>
      <c r="F64" s="15">
        <f t="shared" si="10"/>
        <v>7174.8</v>
      </c>
      <c r="H64" s="103"/>
      <c r="J64" s="103"/>
    </row>
    <row r="65" spans="2:10">
      <c r="B65" s="5">
        <f t="shared" si="11"/>
        <v>47</v>
      </c>
      <c r="C65" s="1" t="s">
        <v>212</v>
      </c>
      <c r="D65" s="4" t="s">
        <v>105</v>
      </c>
      <c r="E65" s="6">
        <v>4712</v>
      </c>
      <c r="F65" s="15">
        <f t="shared" si="10"/>
        <v>5654.4</v>
      </c>
      <c r="H65" s="103"/>
      <c r="J65" s="103"/>
    </row>
    <row r="66" spans="2:10">
      <c r="B66" s="5">
        <f t="shared" si="11"/>
        <v>48</v>
      </c>
      <c r="C66" s="1" t="s">
        <v>213</v>
      </c>
      <c r="D66" s="4" t="s">
        <v>105</v>
      </c>
      <c r="E66" s="6">
        <v>3742</v>
      </c>
      <c r="F66" s="15">
        <f t="shared" si="10"/>
        <v>4490.3999999999996</v>
      </c>
      <c r="H66" s="103"/>
      <c r="J66" s="103"/>
    </row>
    <row r="67" spans="2:10">
      <c r="B67" s="5">
        <f t="shared" si="11"/>
        <v>49</v>
      </c>
      <c r="C67" s="1" t="s">
        <v>214</v>
      </c>
      <c r="D67" s="4" t="s">
        <v>105</v>
      </c>
      <c r="E67" s="6">
        <v>2955</v>
      </c>
      <c r="F67" s="15">
        <f t="shared" si="10"/>
        <v>3546</v>
      </c>
      <c r="H67" s="103"/>
      <c r="J67" s="103"/>
    </row>
    <row r="68" spans="2:10">
      <c r="B68" s="5">
        <f t="shared" si="11"/>
        <v>50</v>
      </c>
      <c r="C68" s="1" t="s">
        <v>215</v>
      </c>
      <c r="D68" s="4" t="s">
        <v>105</v>
      </c>
      <c r="E68" s="6">
        <v>2314</v>
      </c>
      <c r="F68" s="15">
        <f t="shared" si="10"/>
        <v>2776.7999999999997</v>
      </c>
      <c r="H68" s="103"/>
      <c r="J68" s="103"/>
    </row>
    <row r="69" spans="2:10">
      <c r="B69" s="5">
        <f t="shared" si="11"/>
        <v>51</v>
      </c>
      <c r="C69" s="1" t="s">
        <v>216</v>
      </c>
      <c r="D69" s="4" t="s">
        <v>105</v>
      </c>
      <c r="E69" s="6">
        <v>1679</v>
      </c>
      <c r="F69" s="15">
        <f t="shared" si="10"/>
        <v>2014.8</v>
      </c>
      <c r="H69" s="103"/>
      <c r="J69" s="103"/>
    </row>
    <row r="70" spans="2:10">
      <c r="B70" s="83"/>
      <c r="C70" s="84" t="s">
        <v>320</v>
      </c>
      <c r="D70" s="84"/>
      <c r="E70" s="85"/>
      <c r="F70" s="85"/>
      <c r="H70" s="103"/>
      <c r="J70" s="103"/>
    </row>
    <row r="71" spans="2:10">
      <c r="B71" s="5">
        <f>B69+1</f>
        <v>52</v>
      </c>
      <c r="C71" s="1" t="s">
        <v>219</v>
      </c>
      <c r="D71" s="4" t="s">
        <v>105</v>
      </c>
      <c r="E71" s="6">
        <v>5564</v>
      </c>
      <c r="F71" s="53">
        <f t="shared" ref="F71:F78" si="12">E71*1.2</f>
        <v>6676.8</v>
      </c>
      <c r="H71" s="103"/>
      <c r="J71" s="103"/>
    </row>
    <row r="72" spans="2:10">
      <c r="B72" s="5">
        <f t="shared" ref="B72:B78" si="13">B71+1</f>
        <v>53</v>
      </c>
      <c r="C72" s="1" t="s">
        <v>220</v>
      </c>
      <c r="D72" s="4" t="s">
        <v>105</v>
      </c>
      <c r="E72" s="6">
        <v>4358</v>
      </c>
      <c r="F72" s="53">
        <f t="shared" si="12"/>
        <v>5229.5999999999995</v>
      </c>
      <c r="H72" s="103"/>
      <c r="J72" s="103"/>
    </row>
    <row r="73" spans="2:10">
      <c r="B73" s="5">
        <f t="shared" si="13"/>
        <v>54</v>
      </c>
      <c r="C73" s="1" t="s">
        <v>221</v>
      </c>
      <c r="D73" s="4" t="s">
        <v>105</v>
      </c>
      <c r="E73" s="6">
        <v>3580</v>
      </c>
      <c r="F73" s="53">
        <f t="shared" si="12"/>
        <v>4296</v>
      </c>
      <c r="H73" s="103"/>
      <c r="J73" s="103"/>
    </row>
    <row r="74" spans="2:10">
      <c r="B74" s="5">
        <f t="shared" si="13"/>
        <v>55</v>
      </c>
      <c r="C74" s="1" t="s">
        <v>222</v>
      </c>
      <c r="D74" s="4" t="s">
        <v>105</v>
      </c>
      <c r="E74" s="6">
        <v>2785</v>
      </c>
      <c r="F74" s="53">
        <f t="shared" si="12"/>
        <v>3342</v>
      </c>
      <c r="H74" s="103"/>
      <c r="J74" s="103"/>
    </row>
    <row r="75" spans="2:10">
      <c r="B75" s="5">
        <f t="shared" si="13"/>
        <v>56</v>
      </c>
      <c r="C75" s="1" t="s">
        <v>223</v>
      </c>
      <c r="D75" s="4" t="s">
        <v>105</v>
      </c>
      <c r="E75" s="6">
        <v>2154</v>
      </c>
      <c r="F75" s="53">
        <f t="shared" si="12"/>
        <v>2584.7999999999997</v>
      </c>
      <c r="H75" s="103"/>
      <c r="J75" s="103"/>
    </row>
    <row r="76" spans="2:10">
      <c r="B76" s="5">
        <f t="shared" si="13"/>
        <v>57</v>
      </c>
      <c r="C76" s="1" t="s">
        <v>224</v>
      </c>
      <c r="D76" s="4" t="s">
        <v>105</v>
      </c>
      <c r="E76" s="6">
        <v>1476</v>
      </c>
      <c r="F76" s="53">
        <f t="shared" si="12"/>
        <v>1771.2</v>
      </c>
      <c r="H76" s="103"/>
      <c r="J76" s="103"/>
    </row>
    <row r="77" spans="2:10">
      <c r="B77" s="5">
        <f t="shared" si="13"/>
        <v>58</v>
      </c>
      <c r="C77" s="1" t="s">
        <v>225</v>
      </c>
      <c r="D77" s="4" t="s">
        <v>105</v>
      </c>
      <c r="E77" s="6">
        <v>1287</v>
      </c>
      <c r="F77" s="53">
        <f t="shared" si="12"/>
        <v>1544.3999999999999</v>
      </c>
      <c r="H77" s="103"/>
      <c r="J77" s="103"/>
    </row>
    <row r="78" spans="2:10">
      <c r="B78" s="5">
        <f t="shared" si="13"/>
        <v>59</v>
      </c>
      <c r="C78" s="1" t="s">
        <v>226</v>
      </c>
      <c r="D78" s="4" t="s">
        <v>105</v>
      </c>
      <c r="E78" s="6">
        <v>1130</v>
      </c>
      <c r="F78" s="53">
        <f t="shared" si="12"/>
        <v>1356</v>
      </c>
      <c r="H78" s="103"/>
      <c r="J78" s="103"/>
    </row>
    <row r="79" spans="2:10">
      <c r="B79" s="83"/>
      <c r="C79" s="84" t="s">
        <v>321</v>
      </c>
      <c r="D79" s="84"/>
      <c r="E79" s="85"/>
      <c r="F79" s="85"/>
      <c r="H79" s="103"/>
      <c r="J79" s="103"/>
    </row>
    <row r="80" spans="2:10">
      <c r="B80" s="5">
        <f>B78+1</f>
        <v>60</v>
      </c>
      <c r="C80" s="1" t="s">
        <v>227</v>
      </c>
      <c r="D80" s="4" t="s">
        <v>105</v>
      </c>
      <c r="E80" s="6">
        <v>6454</v>
      </c>
      <c r="F80" s="53">
        <f>E80*1.2</f>
        <v>7744.7999999999993</v>
      </c>
      <c r="H80" s="103"/>
      <c r="J80" s="103"/>
    </row>
    <row r="81" spans="2:10">
      <c r="B81" s="5">
        <f t="shared" ref="B81:B84" si="14">B80+1</f>
        <v>61</v>
      </c>
      <c r="C81" s="1" t="s">
        <v>228</v>
      </c>
      <c r="D81" s="4" t="s">
        <v>105</v>
      </c>
      <c r="E81" s="6">
        <v>4506</v>
      </c>
      <c r="F81" s="53">
        <f t="shared" ref="F81:F84" si="15">E81*1.2</f>
        <v>5407.2</v>
      </c>
      <c r="H81" s="103"/>
      <c r="J81" s="103"/>
    </row>
    <row r="82" spans="2:10">
      <c r="B82" s="5">
        <f t="shared" si="14"/>
        <v>62</v>
      </c>
      <c r="C82" s="1" t="s">
        <v>229</v>
      </c>
      <c r="D82" s="4" t="s">
        <v>105</v>
      </c>
      <c r="E82" s="6">
        <v>3168</v>
      </c>
      <c r="F82" s="53">
        <f t="shared" si="15"/>
        <v>3801.6</v>
      </c>
      <c r="H82" s="103"/>
      <c r="J82" s="103"/>
    </row>
    <row r="83" spans="2:10">
      <c r="B83" s="5">
        <f t="shared" si="14"/>
        <v>63</v>
      </c>
      <c r="C83" s="1" t="s">
        <v>230</v>
      </c>
      <c r="D83" s="4" t="s">
        <v>105</v>
      </c>
      <c r="E83" s="6">
        <v>2543</v>
      </c>
      <c r="F83" s="53">
        <f t="shared" si="15"/>
        <v>3051.6</v>
      </c>
      <c r="H83" s="103"/>
      <c r="J83" s="103"/>
    </row>
    <row r="84" spans="2:10">
      <c r="B84" s="5">
        <f t="shared" si="14"/>
        <v>64</v>
      </c>
      <c r="C84" s="1" t="s">
        <v>231</v>
      </c>
      <c r="D84" s="4" t="s">
        <v>105</v>
      </c>
      <c r="E84" s="6">
        <v>2159</v>
      </c>
      <c r="F84" s="53">
        <f t="shared" si="15"/>
        <v>2590.7999999999997</v>
      </c>
      <c r="H84" s="103"/>
      <c r="J84" s="103"/>
    </row>
    <row r="85" spans="2:10">
      <c r="B85" s="83"/>
      <c r="C85" s="84" t="s">
        <v>322</v>
      </c>
      <c r="D85" s="84"/>
      <c r="E85" s="85"/>
      <c r="F85" s="85"/>
      <c r="H85" s="103"/>
      <c r="J85" s="103"/>
    </row>
    <row r="86" spans="2:10" ht="31.5">
      <c r="B86" s="5">
        <f>B84+1</f>
        <v>65</v>
      </c>
      <c r="C86" s="1" t="s">
        <v>232</v>
      </c>
      <c r="D86" s="4" t="s">
        <v>105</v>
      </c>
      <c r="E86" s="6">
        <v>4610</v>
      </c>
      <c r="F86" s="53">
        <f>E86*1.2</f>
        <v>5532</v>
      </c>
      <c r="H86" s="103"/>
      <c r="J86" s="103"/>
    </row>
    <row r="87" spans="2:10" ht="31.5">
      <c r="B87" s="5">
        <f t="shared" ref="B87:B88" si="16">B86+1</f>
        <v>66</v>
      </c>
      <c r="C87" s="1" t="s">
        <v>233</v>
      </c>
      <c r="D87" s="4" t="s">
        <v>105</v>
      </c>
      <c r="E87" s="6">
        <v>4198</v>
      </c>
      <c r="F87" s="53">
        <f t="shared" ref="F87:F88" si="17">E87*1.2</f>
        <v>5037.5999999999995</v>
      </c>
      <c r="H87" s="103"/>
      <c r="J87" s="103"/>
    </row>
    <row r="88" spans="2:10" ht="31.5">
      <c r="B88" s="5">
        <f t="shared" si="16"/>
        <v>67</v>
      </c>
      <c r="C88" s="1" t="s">
        <v>234</v>
      </c>
      <c r="D88" s="4" t="s">
        <v>105</v>
      </c>
      <c r="E88" s="6">
        <v>3924</v>
      </c>
      <c r="F88" s="53">
        <f t="shared" si="17"/>
        <v>4708.8</v>
      </c>
      <c r="H88" s="103"/>
      <c r="J88" s="103"/>
    </row>
    <row r="89" spans="2:10">
      <c r="B89" s="86"/>
      <c r="C89" s="81" t="s">
        <v>334</v>
      </c>
      <c r="D89" s="81"/>
      <c r="E89" s="82"/>
      <c r="F89" s="82"/>
      <c r="H89" s="103"/>
      <c r="J89" s="103"/>
    </row>
    <row r="90" spans="2:10">
      <c r="B90" s="5">
        <f>B88+1</f>
        <v>68</v>
      </c>
      <c r="C90" s="89" t="s">
        <v>437</v>
      </c>
      <c r="D90" s="4" t="s">
        <v>105</v>
      </c>
      <c r="E90" s="6">
        <v>5120</v>
      </c>
      <c r="F90" s="15">
        <f t="shared" ref="F90:F97" si="18">E90*1.2</f>
        <v>6144</v>
      </c>
      <c r="H90" s="103"/>
      <c r="J90" s="103"/>
    </row>
    <row r="91" spans="2:10">
      <c r="B91" s="5">
        <f t="shared" ref="B91:B97" si="19">B90+1</f>
        <v>69</v>
      </c>
      <c r="C91" s="1" t="s">
        <v>438</v>
      </c>
      <c r="D91" s="4" t="s">
        <v>105</v>
      </c>
      <c r="E91" s="6">
        <v>3633</v>
      </c>
      <c r="F91" s="15">
        <f t="shared" si="18"/>
        <v>4359.5999999999995</v>
      </c>
      <c r="H91" s="103"/>
      <c r="J91" s="103"/>
    </row>
    <row r="92" spans="2:10">
      <c r="B92" s="5">
        <f t="shared" si="19"/>
        <v>70</v>
      </c>
      <c r="C92" s="1" t="s">
        <v>439</v>
      </c>
      <c r="D92" s="4" t="s">
        <v>105</v>
      </c>
      <c r="E92" s="6">
        <v>2727</v>
      </c>
      <c r="F92" s="15">
        <f t="shared" si="18"/>
        <v>3272.4</v>
      </c>
      <c r="H92" s="103"/>
      <c r="J92" s="103"/>
    </row>
    <row r="93" spans="2:10">
      <c r="B93" s="5">
        <f t="shared" si="19"/>
        <v>71</v>
      </c>
      <c r="C93" s="1" t="s">
        <v>440</v>
      </c>
      <c r="D93" s="4" t="s">
        <v>105</v>
      </c>
      <c r="E93" s="6">
        <v>2508</v>
      </c>
      <c r="F93" s="15">
        <f t="shared" si="18"/>
        <v>3009.6</v>
      </c>
      <c r="H93" s="103"/>
      <c r="J93" s="103"/>
    </row>
    <row r="94" spans="2:10">
      <c r="B94" s="5">
        <f t="shared" si="19"/>
        <v>72</v>
      </c>
      <c r="C94" s="1" t="s">
        <v>441</v>
      </c>
      <c r="D94" s="4" t="s">
        <v>105</v>
      </c>
      <c r="E94" s="6">
        <v>2208</v>
      </c>
      <c r="F94" s="15">
        <f t="shared" si="18"/>
        <v>2649.6</v>
      </c>
      <c r="H94" s="103"/>
      <c r="J94" s="103"/>
    </row>
    <row r="95" spans="2:10">
      <c r="B95" s="5">
        <f t="shared" si="19"/>
        <v>73</v>
      </c>
      <c r="C95" s="1" t="s">
        <v>442</v>
      </c>
      <c r="D95" s="4" t="s">
        <v>105</v>
      </c>
      <c r="E95" s="6">
        <v>1655</v>
      </c>
      <c r="F95" s="15">
        <f t="shared" si="18"/>
        <v>1986</v>
      </c>
      <c r="H95" s="103"/>
      <c r="J95" s="103"/>
    </row>
    <row r="96" spans="2:10">
      <c r="B96" s="5">
        <f t="shared" si="19"/>
        <v>74</v>
      </c>
      <c r="C96" s="1" t="s">
        <v>443</v>
      </c>
      <c r="D96" s="4" t="s">
        <v>105</v>
      </c>
      <c r="E96" s="6">
        <v>1527</v>
      </c>
      <c r="F96" s="15">
        <f t="shared" si="18"/>
        <v>1832.3999999999999</v>
      </c>
      <c r="H96" s="103"/>
      <c r="J96" s="103"/>
    </row>
    <row r="97" spans="2:10">
      <c r="B97" s="5">
        <f t="shared" si="19"/>
        <v>75</v>
      </c>
      <c r="C97" s="1" t="s">
        <v>444</v>
      </c>
      <c r="D97" s="4" t="s">
        <v>105</v>
      </c>
      <c r="E97" s="6">
        <v>1521</v>
      </c>
      <c r="F97" s="15">
        <f t="shared" si="18"/>
        <v>1825.2</v>
      </c>
      <c r="H97" s="103"/>
      <c r="J97" s="103"/>
    </row>
    <row r="98" spans="2:10">
      <c r="B98" s="9"/>
      <c r="C98" s="55" t="s">
        <v>42</v>
      </c>
      <c r="D98" s="9"/>
      <c r="E98" s="16"/>
      <c r="F98" s="16"/>
      <c r="H98" s="103"/>
      <c r="J98" s="103"/>
    </row>
    <row r="99" spans="2:10">
      <c r="B99" s="5">
        <f>B97+1</f>
        <v>76</v>
      </c>
      <c r="C99" s="1" t="s">
        <v>15</v>
      </c>
      <c r="D99" s="4" t="s">
        <v>106</v>
      </c>
      <c r="E99" s="6">
        <v>51594</v>
      </c>
      <c r="F99" s="15">
        <f t="shared" ref="F99:F104" si="20">E99*1.2</f>
        <v>61912.799999999996</v>
      </c>
      <c r="H99" s="103"/>
      <c r="J99" s="103"/>
    </row>
    <row r="100" spans="2:10">
      <c r="B100" s="5">
        <f t="shared" ref="B100:B104" si="21">B99+1</f>
        <v>77</v>
      </c>
      <c r="C100" s="1" t="s">
        <v>16</v>
      </c>
      <c r="D100" s="4" t="s">
        <v>106</v>
      </c>
      <c r="E100" s="6">
        <v>35141</v>
      </c>
      <c r="F100" s="15">
        <f t="shared" si="20"/>
        <v>42169.2</v>
      </c>
      <c r="H100" s="103"/>
      <c r="J100" s="103"/>
    </row>
    <row r="101" spans="2:10">
      <c r="B101" s="5">
        <f t="shared" si="21"/>
        <v>78</v>
      </c>
      <c r="C101" s="1" t="s">
        <v>17</v>
      </c>
      <c r="D101" s="4" t="s">
        <v>106</v>
      </c>
      <c r="E101" s="6">
        <v>22703</v>
      </c>
      <c r="F101" s="15">
        <f t="shared" si="20"/>
        <v>27243.599999999999</v>
      </c>
      <c r="H101" s="103"/>
      <c r="J101" s="103"/>
    </row>
    <row r="102" spans="2:10">
      <c r="B102" s="5">
        <f t="shared" si="21"/>
        <v>79</v>
      </c>
      <c r="C102" s="1" t="s">
        <v>18</v>
      </c>
      <c r="D102" s="4" t="s">
        <v>106</v>
      </c>
      <c r="E102" s="6">
        <v>17144</v>
      </c>
      <c r="F102" s="15">
        <f t="shared" si="20"/>
        <v>20572.8</v>
      </c>
      <c r="H102" s="103"/>
      <c r="J102" s="103"/>
    </row>
    <row r="103" spans="2:10">
      <c r="B103" s="5">
        <f t="shared" si="21"/>
        <v>80</v>
      </c>
      <c r="C103" s="1" t="s">
        <v>19</v>
      </c>
      <c r="D103" s="4" t="s">
        <v>106</v>
      </c>
      <c r="E103" s="6">
        <v>10933</v>
      </c>
      <c r="F103" s="15">
        <f t="shared" si="20"/>
        <v>13119.6</v>
      </c>
      <c r="H103" s="103"/>
      <c r="J103" s="103"/>
    </row>
    <row r="104" spans="2:10">
      <c r="B104" s="5">
        <f t="shared" si="21"/>
        <v>81</v>
      </c>
      <c r="C104" s="1" t="s">
        <v>20</v>
      </c>
      <c r="D104" s="4" t="s">
        <v>106</v>
      </c>
      <c r="E104" s="6">
        <v>9810</v>
      </c>
      <c r="F104" s="15">
        <f t="shared" si="20"/>
        <v>11772</v>
      </c>
      <c r="H104" s="103"/>
      <c r="J104" s="103"/>
    </row>
    <row r="105" spans="2:10">
      <c r="B105" s="9"/>
      <c r="C105" s="55" t="s">
        <v>364</v>
      </c>
      <c r="D105" s="9"/>
      <c r="E105" s="16"/>
      <c r="F105" s="16"/>
      <c r="H105" s="103"/>
      <c r="J105" s="103"/>
    </row>
    <row r="106" spans="2:10">
      <c r="B106" s="5">
        <f>B104+1</f>
        <v>82</v>
      </c>
      <c r="C106" s="1" t="s">
        <v>14</v>
      </c>
      <c r="D106" s="4" t="s">
        <v>106</v>
      </c>
      <c r="E106" s="6">
        <v>3139</v>
      </c>
      <c r="F106" s="15">
        <f>E106*1.2</f>
        <v>3766.7999999999997</v>
      </c>
      <c r="H106" s="103"/>
      <c r="J106" s="103"/>
    </row>
    <row r="107" spans="2:10">
      <c r="B107" s="9"/>
      <c r="C107" s="55" t="s">
        <v>43</v>
      </c>
      <c r="D107" s="9"/>
      <c r="E107" s="16"/>
      <c r="F107" s="16"/>
      <c r="H107" s="103"/>
      <c r="J107" s="103"/>
    </row>
    <row r="108" spans="2:10">
      <c r="B108" s="5">
        <f>B106+1</f>
        <v>83</v>
      </c>
      <c r="C108" s="1" t="s">
        <v>8</v>
      </c>
      <c r="D108" s="4" t="s">
        <v>106</v>
      </c>
      <c r="E108" s="6">
        <v>5615</v>
      </c>
      <c r="F108" s="15">
        <f t="shared" ref="F108:F113" si="22">E108*1.2</f>
        <v>6738</v>
      </c>
      <c r="H108" s="103"/>
      <c r="J108" s="103"/>
    </row>
    <row r="109" spans="2:10">
      <c r="B109" s="5">
        <f t="shared" ref="B109:B113" si="23">B108+1</f>
        <v>84</v>
      </c>
      <c r="C109" s="1" t="s">
        <v>9</v>
      </c>
      <c r="D109" s="4" t="s">
        <v>106</v>
      </c>
      <c r="E109" s="6">
        <v>5118</v>
      </c>
      <c r="F109" s="15">
        <f t="shared" si="22"/>
        <v>6141.5999999999995</v>
      </c>
      <c r="H109" s="103"/>
      <c r="J109" s="103"/>
    </row>
    <row r="110" spans="2:10">
      <c r="B110" s="5">
        <f t="shared" si="23"/>
        <v>85</v>
      </c>
      <c r="C110" s="1" t="s">
        <v>10</v>
      </c>
      <c r="D110" s="4" t="s">
        <v>106</v>
      </c>
      <c r="E110" s="6">
        <v>5118</v>
      </c>
      <c r="F110" s="15">
        <f t="shared" si="22"/>
        <v>6141.5999999999995</v>
      </c>
      <c r="H110" s="103"/>
      <c r="J110" s="103"/>
    </row>
    <row r="111" spans="2:10">
      <c r="B111" s="5">
        <f t="shared" si="23"/>
        <v>86</v>
      </c>
      <c r="C111" s="1" t="s">
        <v>11</v>
      </c>
      <c r="D111" s="4" t="s">
        <v>106</v>
      </c>
      <c r="E111" s="6">
        <v>4078</v>
      </c>
      <c r="F111" s="15">
        <f t="shared" si="22"/>
        <v>4893.5999999999995</v>
      </c>
      <c r="H111" s="103"/>
      <c r="J111" s="103"/>
    </row>
    <row r="112" spans="2:10">
      <c r="B112" s="5">
        <f t="shared" si="23"/>
        <v>87</v>
      </c>
      <c r="C112" s="1" t="s">
        <v>12</v>
      </c>
      <c r="D112" s="4" t="s">
        <v>106</v>
      </c>
      <c r="E112" s="6">
        <v>2522</v>
      </c>
      <c r="F112" s="15">
        <f t="shared" si="22"/>
        <v>3026.4</v>
      </c>
      <c r="H112" s="103"/>
      <c r="J112" s="103"/>
    </row>
    <row r="113" spans="2:10">
      <c r="B113" s="5">
        <f t="shared" si="23"/>
        <v>88</v>
      </c>
      <c r="C113" s="1" t="s">
        <v>13</v>
      </c>
      <c r="D113" s="4" t="s">
        <v>106</v>
      </c>
      <c r="E113" s="6">
        <v>1832</v>
      </c>
      <c r="F113" s="15">
        <f t="shared" si="22"/>
        <v>2198.4</v>
      </c>
      <c r="H113" s="103"/>
      <c r="J113" s="103"/>
    </row>
    <row r="114" spans="2:10">
      <c r="B114" s="9"/>
      <c r="C114" s="55" t="s">
        <v>323</v>
      </c>
      <c r="D114" s="9"/>
      <c r="E114" s="16"/>
      <c r="F114" s="16"/>
      <c r="H114" s="103"/>
      <c r="J114" s="103"/>
    </row>
    <row r="115" spans="2:10">
      <c r="B115" s="5">
        <f>B113+1</f>
        <v>89</v>
      </c>
      <c r="C115" s="1" t="s">
        <v>184</v>
      </c>
      <c r="D115" s="4" t="s">
        <v>106</v>
      </c>
      <c r="E115" s="6">
        <v>29752</v>
      </c>
      <c r="F115" s="15">
        <f t="shared" ref="F115:F123" si="24">E115*1.2</f>
        <v>35702.400000000001</v>
      </c>
      <c r="H115" s="103"/>
      <c r="J115" s="103"/>
    </row>
    <row r="116" spans="2:10">
      <c r="B116" s="5">
        <f t="shared" ref="B116:B123" si="25">B115+1</f>
        <v>90</v>
      </c>
      <c r="C116" s="1" t="s">
        <v>54</v>
      </c>
      <c r="D116" s="4" t="s">
        <v>106</v>
      </c>
      <c r="E116" s="6">
        <v>28335</v>
      </c>
      <c r="F116" s="15">
        <f t="shared" si="24"/>
        <v>34002</v>
      </c>
      <c r="H116" s="103"/>
      <c r="J116" s="103"/>
    </row>
    <row r="117" spans="2:10">
      <c r="B117" s="5">
        <f t="shared" si="25"/>
        <v>91</v>
      </c>
      <c r="C117" s="1" t="s">
        <v>55</v>
      </c>
      <c r="D117" s="4" t="s">
        <v>106</v>
      </c>
      <c r="E117" s="6">
        <v>23889</v>
      </c>
      <c r="F117" s="15">
        <f t="shared" si="24"/>
        <v>28666.799999999999</v>
      </c>
      <c r="H117" s="103"/>
      <c r="J117" s="103"/>
    </row>
    <row r="118" spans="2:10">
      <c r="B118" s="5">
        <f t="shared" si="25"/>
        <v>92</v>
      </c>
      <c r="C118" s="1" t="s">
        <v>56</v>
      </c>
      <c r="D118" s="4" t="s">
        <v>106</v>
      </c>
      <c r="E118" s="6">
        <v>22203</v>
      </c>
      <c r="F118" s="15">
        <f t="shared" si="24"/>
        <v>26643.599999999999</v>
      </c>
      <c r="H118" s="103"/>
      <c r="J118" s="103"/>
    </row>
    <row r="119" spans="2:10">
      <c r="B119" s="5">
        <f t="shared" si="25"/>
        <v>93</v>
      </c>
      <c r="C119" s="1" t="s">
        <v>57</v>
      </c>
      <c r="D119" s="4" t="s">
        <v>106</v>
      </c>
      <c r="E119" s="6">
        <v>18554</v>
      </c>
      <c r="F119" s="15">
        <f t="shared" si="24"/>
        <v>22264.799999999999</v>
      </c>
      <c r="H119" s="103"/>
      <c r="J119" s="103"/>
    </row>
    <row r="120" spans="2:10">
      <c r="B120" s="5">
        <f t="shared" si="25"/>
        <v>94</v>
      </c>
      <c r="C120" s="1" t="s">
        <v>58</v>
      </c>
      <c r="D120" s="4" t="s">
        <v>106</v>
      </c>
      <c r="E120" s="6">
        <v>16123</v>
      </c>
      <c r="F120" s="15">
        <f t="shared" si="24"/>
        <v>19347.599999999999</v>
      </c>
      <c r="H120" s="103"/>
      <c r="J120" s="103"/>
    </row>
    <row r="121" spans="2:10">
      <c r="B121" s="5">
        <f t="shared" si="25"/>
        <v>95</v>
      </c>
      <c r="C121" s="1" t="s">
        <v>59</v>
      </c>
      <c r="D121" s="4" t="s">
        <v>106</v>
      </c>
      <c r="E121" s="6">
        <v>14053</v>
      </c>
      <c r="F121" s="15">
        <f t="shared" si="24"/>
        <v>16863.599999999999</v>
      </c>
      <c r="H121" s="103"/>
      <c r="J121" s="103"/>
    </row>
    <row r="122" spans="2:10">
      <c r="B122" s="5">
        <f t="shared" si="25"/>
        <v>96</v>
      </c>
      <c r="C122" s="1" t="s">
        <v>60</v>
      </c>
      <c r="D122" s="4" t="s">
        <v>106</v>
      </c>
      <c r="E122" s="6">
        <v>12269</v>
      </c>
      <c r="F122" s="15">
        <f t="shared" si="24"/>
        <v>14722.8</v>
      </c>
      <c r="H122" s="103"/>
      <c r="J122" s="103"/>
    </row>
    <row r="123" spans="2:10">
      <c r="B123" s="5">
        <f t="shared" si="25"/>
        <v>97</v>
      </c>
      <c r="C123" s="1" t="s">
        <v>61</v>
      </c>
      <c r="D123" s="4" t="s">
        <v>106</v>
      </c>
      <c r="E123" s="6">
        <v>10287</v>
      </c>
      <c r="F123" s="15">
        <f t="shared" si="24"/>
        <v>12344.4</v>
      </c>
      <c r="H123" s="103"/>
      <c r="J123" s="103"/>
    </row>
    <row r="124" spans="2:10">
      <c r="B124" s="9"/>
      <c r="C124" s="55" t="s">
        <v>324</v>
      </c>
      <c r="D124" s="9"/>
      <c r="E124" s="16"/>
      <c r="F124" s="16"/>
      <c r="H124" s="103"/>
      <c r="J124" s="103"/>
    </row>
    <row r="125" spans="2:10">
      <c r="B125" s="5">
        <f>B123+1</f>
        <v>98</v>
      </c>
      <c r="C125" s="1" t="s">
        <v>118</v>
      </c>
      <c r="D125" s="4" t="s">
        <v>106</v>
      </c>
      <c r="E125" s="6">
        <v>19858</v>
      </c>
      <c r="F125" s="15">
        <f t="shared" ref="F125:F133" si="26">E125*1.2</f>
        <v>23829.599999999999</v>
      </c>
      <c r="H125" s="103"/>
      <c r="J125" s="103"/>
    </row>
    <row r="126" spans="2:10">
      <c r="B126" s="5">
        <f t="shared" ref="B126:B134" si="27">B125+1</f>
        <v>99</v>
      </c>
      <c r="C126" s="1" t="s">
        <v>119</v>
      </c>
      <c r="D126" s="4" t="s">
        <v>106</v>
      </c>
      <c r="E126" s="6">
        <v>15766</v>
      </c>
      <c r="F126" s="15">
        <f t="shared" si="26"/>
        <v>18919.2</v>
      </c>
      <c r="H126" s="103"/>
      <c r="J126" s="103"/>
    </row>
    <row r="127" spans="2:10">
      <c r="B127" s="5">
        <f t="shared" si="27"/>
        <v>100</v>
      </c>
      <c r="C127" s="1" t="s">
        <v>120</v>
      </c>
      <c r="D127" s="4" t="s">
        <v>106</v>
      </c>
      <c r="E127" s="6">
        <v>14430</v>
      </c>
      <c r="F127" s="15">
        <f t="shared" si="26"/>
        <v>17316</v>
      </c>
      <c r="H127" s="103"/>
      <c r="J127" s="103"/>
    </row>
    <row r="128" spans="2:10">
      <c r="B128" s="5">
        <f t="shared" si="27"/>
        <v>101</v>
      </c>
      <c r="C128" s="1" t="s">
        <v>121</v>
      </c>
      <c r="D128" s="4" t="s">
        <v>106</v>
      </c>
      <c r="E128" s="6">
        <v>11473</v>
      </c>
      <c r="F128" s="15">
        <f t="shared" si="26"/>
        <v>13767.6</v>
      </c>
      <c r="H128" s="103"/>
      <c r="J128" s="103"/>
    </row>
    <row r="129" spans="2:10">
      <c r="B129" s="5">
        <f t="shared" si="27"/>
        <v>102</v>
      </c>
      <c r="C129" s="1" t="s">
        <v>122</v>
      </c>
      <c r="D129" s="4" t="s">
        <v>106</v>
      </c>
      <c r="E129" s="6">
        <v>9506</v>
      </c>
      <c r="F129" s="15">
        <f t="shared" si="26"/>
        <v>11407.199999999999</v>
      </c>
      <c r="H129" s="103"/>
      <c r="J129" s="103"/>
    </row>
    <row r="130" spans="2:10">
      <c r="B130" s="5">
        <f t="shared" si="27"/>
        <v>103</v>
      </c>
      <c r="C130" s="1" t="s">
        <v>123</v>
      </c>
      <c r="D130" s="4" t="s">
        <v>106</v>
      </c>
      <c r="E130" s="6">
        <v>8652</v>
      </c>
      <c r="F130" s="15">
        <f t="shared" si="26"/>
        <v>10382.4</v>
      </c>
      <c r="H130" s="103"/>
      <c r="J130" s="103"/>
    </row>
    <row r="131" spans="2:10">
      <c r="B131" s="5">
        <f t="shared" si="27"/>
        <v>104</v>
      </c>
      <c r="C131" s="1" t="s">
        <v>124</v>
      </c>
      <c r="D131" s="4" t="s">
        <v>106</v>
      </c>
      <c r="E131" s="6">
        <v>6681</v>
      </c>
      <c r="F131" s="15">
        <f t="shared" si="26"/>
        <v>8017.2</v>
      </c>
      <c r="H131" s="103"/>
      <c r="J131" s="103"/>
    </row>
    <row r="132" spans="2:10">
      <c r="B132" s="5">
        <f t="shared" si="27"/>
        <v>105</v>
      </c>
      <c r="C132" s="1" t="s">
        <v>125</v>
      </c>
      <c r="D132" s="4" t="s">
        <v>106</v>
      </c>
      <c r="E132" s="6">
        <v>6306</v>
      </c>
      <c r="F132" s="15">
        <f t="shared" si="26"/>
        <v>7567.2</v>
      </c>
      <c r="H132" s="103"/>
      <c r="J132" s="103"/>
    </row>
    <row r="133" spans="2:10">
      <c r="B133" s="5">
        <f t="shared" si="27"/>
        <v>106</v>
      </c>
      <c r="C133" s="1" t="s">
        <v>187</v>
      </c>
      <c r="D133" s="4" t="s">
        <v>106</v>
      </c>
      <c r="E133" s="6">
        <v>3863</v>
      </c>
      <c r="F133" s="15">
        <f t="shared" si="26"/>
        <v>4635.5999999999995</v>
      </c>
      <c r="H133" s="103"/>
      <c r="J133" s="103"/>
    </row>
    <row r="134" spans="2:10">
      <c r="B134" s="5">
        <f t="shared" si="27"/>
        <v>107</v>
      </c>
      <c r="C134" s="1" t="s">
        <v>428</v>
      </c>
      <c r="D134" s="4" t="s">
        <v>106</v>
      </c>
      <c r="E134" s="6">
        <v>3289</v>
      </c>
      <c r="F134" s="15">
        <f t="shared" ref="F134" si="28">E134*1.2</f>
        <v>3946.7999999999997</v>
      </c>
      <c r="H134" s="103"/>
      <c r="J134" s="103"/>
    </row>
    <row r="135" spans="2:10">
      <c r="B135" s="9"/>
      <c r="C135" s="55" t="s">
        <v>422</v>
      </c>
      <c r="D135" s="9"/>
      <c r="E135" s="16"/>
      <c r="F135" s="16"/>
      <c r="H135" s="103"/>
      <c r="J135" s="103"/>
    </row>
    <row r="136" spans="2:10">
      <c r="B136" s="5">
        <f>B134+1</f>
        <v>108</v>
      </c>
      <c r="C136" s="90" t="s">
        <v>402</v>
      </c>
      <c r="D136" s="4" t="s">
        <v>106</v>
      </c>
      <c r="E136" s="91">
        <v>75337</v>
      </c>
      <c r="F136" s="15">
        <f t="shared" ref="F136:F145" si="29">E136*1.2</f>
        <v>90404.4</v>
      </c>
      <c r="H136" s="103"/>
      <c r="J136" s="103"/>
    </row>
    <row r="137" spans="2:10">
      <c r="B137" s="5">
        <f t="shared" ref="B137:B145" si="30">B136+1</f>
        <v>109</v>
      </c>
      <c r="C137" s="90" t="s">
        <v>403</v>
      </c>
      <c r="D137" s="4" t="s">
        <v>106</v>
      </c>
      <c r="E137" s="91">
        <v>59797</v>
      </c>
      <c r="F137" s="15">
        <f t="shared" si="29"/>
        <v>71756.399999999994</v>
      </c>
      <c r="H137" s="103"/>
      <c r="J137" s="103"/>
    </row>
    <row r="138" spans="2:10">
      <c r="B138" s="5">
        <f t="shared" si="30"/>
        <v>110</v>
      </c>
      <c r="C138" s="90" t="s">
        <v>404</v>
      </c>
      <c r="D138" s="4" t="s">
        <v>106</v>
      </c>
      <c r="E138" s="91">
        <v>49091</v>
      </c>
      <c r="F138" s="15">
        <f t="shared" si="29"/>
        <v>58909.2</v>
      </c>
      <c r="H138" s="103"/>
      <c r="J138" s="103"/>
    </row>
    <row r="139" spans="2:10">
      <c r="B139" s="5">
        <f t="shared" si="30"/>
        <v>111</v>
      </c>
      <c r="C139" s="90" t="s">
        <v>405</v>
      </c>
      <c r="D139" s="4" t="s">
        <v>106</v>
      </c>
      <c r="E139" s="91">
        <v>38441</v>
      </c>
      <c r="F139" s="15">
        <f t="shared" si="29"/>
        <v>46129.2</v>
      </c>
      <c r="H139" s="103"/>
      <c r="J139" s="103"/>
    </row>
    <row r="140" spans="2:10">
      <c r="B140" s="5">
        <f t="shared" si="30"/>
        <v>112</v>
      </c>
      <c r="C140" s="90" t="s">
        <v>406</v>
      </c>
      <c r="D140" s="4" t="s">
        <v>106</v>
      </c>
      <c r="E140" s="91">
        <v>25889</v>
      </c>
      <c r="F140" s="15">
        <f t="shared" si="29"/>
        <v>31066.799999999999</v>
      </c>
      <c r="H140" s="103"/>
      <c r="J140" s="103"/>
    </row>
    <row r="141" spans="2:10">
      <c r="B141" s="5">
        <f t="shared" si="30"/>
        <v>113</v>
      </c>
      <c r="C141" s="90" t="s">
        <v>407</v>
      </c>
      <c r="D141" s="4" t="s">
        <v>106</v>
      </c>
      <c r="E141" s="91">
        <v>23894</v>
      </c>
      <c r="F141" s="15">
        <f t="shared" si="29"/>
        <v>28672.799999999999</v>
      </c>
      <c r="H141" s="103"/>
      <c r="J141" s="103"/>
    </row>
    <row r="142" spans="2:10">
      <c r="B142" s="5">
        <f t="shared" si="30"/>
        <v>114</v>
      </c>
      <c r="C142" s="90" t="s">
        <v>408</v>
      </c>
      <c r="D142" s="4" t="s">
        <v>106</v>
      </c>
      <c r="E142" s="91">
        <v>16604</v>
      </c>
      <c r="F142" s="15">
        <f t="shared" si="29"/>
        <v>19924.8</v>
      </c>
      <c r="H142" s="103"/>
      <c r="J142" s="103"/>
    </row>
    <row r="143" spans="2:10">
      <c r="B143" s="5">
        <f t="shared" si="30"/>
        <v>115</v>
      </c>
      <c r="C143" s="90" t="s">
        <v>409</v>
      </c>
      <c r="D143" s="4" t="s">
        <v>106</v>
      </c>
      <c r="E143" s="91">
        <v>15550</v>
      </c>
      <c r="F143" s="15">
        <f t="shared" si="29"/>
        <v>18660</v>
      </c>
      <c r="H143" s="103"/>
      <c r="J143" s="103"/>
    </row>
    <row r="144" spans="2:10">
      <c r="B144" s="5">
        <f t="shared" si="30"/>
        <v>116</v>
      </c>
      <c r="C144" s="90" t="s">
        <v>410</v>
      </c>
      <c r="D144" s="4" t="s">
        <v>106</v>
      </c>
      <c r="E144" s="91">
        <v>8539</v>
      </c>
      <c r="F144" s="15">
        <f t="shared" si="29"/>
        <v>10246.799999999999</v>
      </c>
      <c r="H144" s="103"/>
      <c r="J144" s="103"/>
    </row>
    <row r="145" spans="2:10">
      <c r="B145" s="5">
        <f t="shared" si="30"/>
        <v>117</v>
      </c>
      <c r="C145" s="90" t="s">
        <v>429</v>
      </c>
      <c r="D145" s="4" t="s">
        <v>106</v>
      </c>
      <c r="E145" s="91">
        <v>5727</v>
      </c>
      <c r="F145" s="15">
        <f t="shared" si="29"/>
        <v>6872.4</v>
      </c>
      <c r="H145" s="103"/>
      <c r="J145" s="103"/>
    </row>
    <row r="146" spans="2:10">
      <c r="B146" s="9"/>
      <c r="C146" s="55" t="s">
        <v>158</v>
      </c>
      <c r="D146" s="9"/>
      <c r="E146" s="16"/>
      <c r="F146" s="16"/>
      <c r="H146" s="103"/>
      <c r="J146" s="103"/>
    </row>
    <row r="147" spans="2:10">
      <c r="B147" s="5">
        <f>B145+1</f>
        <v>118</v>
      </c>
      <c r="C147" s="1" t="s">
        <v>142</v>
      </c>
      <c r="D147" s="4" t="s">
        <v>106</v>
      </c>
      <c r="E147" s="6">
        <v>5069</v>
      </c>
      <c r="F147" s="15">
        <f t="shared" ref="F147:F166" si="31">E147*1.2</f>
        <v>6082.8</v>
      </c>
      <c r="H147" s="103"/>
      <c r="J147" s="103"/>
    </row>
    <row r="148" spans="2:10">
      <c r="B148" s="5">
        <f t="shared" ref="B148:B156" si="32">B147+1</f>
        <v>119</v>
      </c>
      <c r="C148" s="1" t="s">
        <v>143</v>
      </c>
      <c r="D148" s="4" t="s">
        <v>106</v>
      </c>
      <c r="E148" s="6">
        <v>4629</v>
      </c>
      <c r="F148" s="15">
        <f t="shared" si="31"/>
        <v>5554.8</v>
      </c>
      <c r="H148" s="103"/>
      <c r="J148" s="103"/>
    </row>
    <row r="149" spans="2:10">
      <c r="B149" s="5">
        <f t="shared" si="32"/>
        <v>120</v>
      </c>
      <c r="C149" s="1" t="s">
        <v>144</v>
      </c>
      <c r="D149" s="4" t="s">
        <v>106</v>
      </c>
      <c r="E149" s="6">
        <v>4035</v>
      </c>
      <c r="F149" s="15">
        <f t="shared" si="31"/>
        <v>4842</v>
      </c>
      <c r="H149" s="103"/>
      <c r="J149" s="103"/>
    </row>
    <row r="150" spans="2:10">
      <c r="B150" s="5">
        <f t="shared" si="32"/>
        <v>121</v>
      </c>
      <c r="C150" s="1" t="s">
        <v>145</v>
      </c>
      <c r="D150" s="4" t="s">
        <v>106</v>
      </c>
      <c r="E150" s="6">
        <v>3376</v>
      </c>
      <c r="F150" s="15">
        <f t="shared" si="31"/>
        <v>4051.2</v>
      </c>
      <c r="H150" s="103"/>
      <c r="J150" s="103"/>
    </row>
    <row r="151" spans="2:10">
      <c r="B151" s="5">
        <f t="shared" si="32"/>
        <v>122</v>
      </c>
      <c r="C151" s="1" t="s">
        <v>146</v>
      </c>
      <c r="D151" s="4" t="s">
        <v>106</v>
      </c>
      <c r="E151" s="6">
        <v>2798</v>
      </c>
      <c r="F151" s="15">
        <f t="shared" si="31"/>
        <v>3357.6</v>
      </c>
      <c r="H151" s="103"/>
      <c r="J151" s="103"/>
    </row>
    <row r="152" spans="2:10">
      <c r="B152" s="5">
        <f t="shared" si="32"/>
        <v>123</v>
      </c>
      <c r="C152" s="1" t="s">
        <v>147</v>
      </c>
      <c r="D152" s="4" t="s">
        <v>106</v>
      </c>
      <c r="E152" s="6">
        <v>2253</v>
      </c>
      <c r="F152" s="15">
        <f t="shared" si="31"/>
        <v>2703.6</v>
      </c>
      <c r="H152" s="103"/>
      <c r="J152" s="103"/>
    </row>
    <row r="153" spans="2:10">
      <c r="B153" s="5">
        <f t="shared" si="32"/>
        <v>124</v>
      </c>
      <c r="C153" s="1" t="s">
        <v>148</v>
      </c>
      <c r="D153" s="4" t="s">
        <v>106</v>
      </c>
      <c r="E153" s="6">
        <v>1741</v>
      </c>
      <c r="F153" s="15">
        <f t="shared" si="31"/>
        <v>2089.1999999999998</v>
      </c>
      <c r="H153" s="103"/>
      <c r="J153" s="103"/>
    </row>
    <row r="154" spans="2:10">
      <c r="B154" s="5">
        <f t="shared" si="32"/>
        <v>125</v>
      </c>
      <c r="C154" s="1" t="s">
        <v>149</v>
      </c>
      <c r="D154" s="4" t="s">
        <v>106</v>
      </c>
      <c r="E154" s="6">
        <v>1410</v>
      </c>
      <c r="F154" s="15">
        <f t="shared" si="31"/>
        <v>1692</v>
      </c>
      <c r="H154" s="103"/>
      <c r="J154" s="103"/>
    </row>
    <row r="155" spans="2:10">
      <c r="B155" s="5">
        <f t="shared" si="32"/>
        <v>126</v>
      </c>
      <c r="C155" s="1" t="s">
        <v>190</v>
      </c>
      <c r="D155" s="4" t="s">
        <v>106</v>
      </c>
      <c r="E155" s="6">
        <v>1197</v>
      </c>
      <c r="F155" s="15">
        <f t="shared" si="31"/>
        <v>1436.3999999999999</v>
      </c>
      <c r="H155" s="103"/>
      <c r="J155" s="103"/>
    </row>
    <row r="156" spans="2:10">
      <c r="B156" s="5">
        <f t="shared" si="32"/>
        <v>127</v>
      </c>
      <c r="C156" s="1" t="s">
        <v>433</v>
      </c>
      <c r="D156" s="4" t="s">
        <v>106</v>
      </c>
      <c r="E156" s="6">
        <v>970</v>
      </c>
      <c r="F156" s="15">
        <f t="shared" ref="F156" si="33">E156*1.2</f>
        <v>1164</v>
      </c>
      <c r="H156" s="103"/>
      <c r="J156" s="103"/>
    </row>
    <row r="157" spans="2:10">
      <c r="B157" s="54"/>
      <c r="C157" s="55" t="s">
        <v>362</v>
      </c>
      <c r="D157" s="54"/>
      <c r="E157" s="56"/>
      <c r="F157" s="56"/>
      <c r="H157" s="103"/>
      <c r="J157" s="103"/>
    </row>
    <row r="158" spans="2:10">
      <c r="B158" s="5">
        <f>B156+1</f>
        <v>128</v>
      </c>
      <c r="C158" s="87" t="s">
        <v>337</v>
      </c>
      <c r="D158" s="4" t="s">
        <v>106</v>
      </c>
      <c r="E158" s="88">
        <v>16559</v>
      </c>
      <c r="F158" s="15">
        <f t="shared" si="31"/>
        <v>19870.8</v>
      </c>
      <c r="H158" s="103"/>
      <c r="J158" s="103"/>
    </row>
    <row r="159" spans="2:10">
      <c r="B159" s="5">
        <f t="shared" ref="B159:B166" si="34">B158+1</f>
        <v>129</v>
      </c>
      <c r="C159" s="87" t="s">
        <v>338</v>
      </c>
      <c r="D159" s="4" t="s">
        <v>106</v>
      </c>
      <c r="E159" s="88">
        <v>13045</v>
      </c>
      <c r="F159" s="15">
        <f t="shared" si="31"/>
        <v>15654</v>
      </c>
      <c r="H159" s="103"/>
      <c r="J159" s="103"/>
    </row>
    <row r="160" spans="2:10">
      <c r="B160" s="5">
        <f t="shared" si="34"/>
        <v>130</v>
      </c>
      <c r="C160" s="87" t="s">
        <v>339</v>
      </c>
      <c r="D160" s="4" t="s">
        <v>106</v>
      </c>
      <c r="E160" s="88">
        <v>11374</v>
      </c>
      <c r="F160" s="15">
        <f t="shared" si="31"/>
        <v>13648.8</v>
      </c>
      <c r="H160" s="103"/>
      <c r="J160" s="103"/>
    </row>
    <row r="161" spans="2:10">
      <c r="B161" s="5">
        <f t="shared" si="34"/>
        <v>131</v>
      </c>
      <c r="C161" s="87" t="s">
        <v>340</v>
      </c>
      <c r="D161" s="4" t="s">
        <v>106</v>
      </c>
      <c r="E161" s="88">
        <v>8499</v>
      </c>
      <c r="F161" s="15">
        <f t="shared" si="31"/>
        <v>10198.799999999999</v>
      </c>
      <c r="H161" s="103"/>
      <c r="J161" s="103"/>
    </row>
    <row r="162" spans="2:10">
      <c r="B162" s="5">
        <f t="shared" si="34"/>
        <v>132</v>
      </c>
      <c r="C162" s="87" t="s">
        <v>341</v>
      </c>
      <c r="D162" s="4" t="s">
        <v>106</v>
      </c>
      <c r="E162" s="88">
        <v>6672</v>
      </c>
      <c r="F162" s="15">
        <f t="shared" si="31"/>
        <v>8006.4</v>
      </c>
      <c r="H162" s="103"/>
      <c r="J162" s="103"/>
    </row>
    <row r="163" spans="2:10">
      <c r="B163" s="5">
        <f t="shared" si="34"/>
        <v>133</v>
      </c>
      <c r="C163" s="87" t="s">
        <v>342</v>
      </c>
      <c r="D163" s="4" t="s">
        <v>106</v>
      </c>
      <c r="E163" s="88">
        <v>5806</v>
      </c>
      <c r="F163" s="15">
        <f t="shared" si="31"/>
        <v>6967.2</v>
      </c>
      <c r="H163" s="103"/>
      <c r="J163" s="103"/>
    </row>
    <row r="164" spans="2:10">
      <c r="B164" s="5">
        <f t="shared" si="34"/>
        <v>134</v>
      </c>
      <c r="C164" s="87" t="s">
        <v>343</v>
      </c>
      <c r="D164" s="4" t="s">
        <v>106</v>
      </c>
      <c r="E164" s="88">
        <v>4392</v>
      </c>
      <c r="F164" s="15">
        <f t="shared" si="31"/>
        <v>5270.4</v>
      </c>
      <c r="H164" s="103"/>
      <c r="J164" s="103"/>
    </row>
    <row r="165" spans="2:10">
      <c r="B165" s="5">
        <f t="shared" si="34"/>
        <v>135</v>
      </c>
      <c r="C165" s="87" t="s">
        <v>344</v>
      </c>
      <c r="D165" s="4" t="s">
        <v>106</v>
      </c>
      <c r="E165" s="88">
        <v>3285</v>
      </c>
      <c r="F165" s="15">
        <f t="shared" si="31"/>
        <v>3942</v>
      </c>
      <c r="H165" s="103"/>
      <c r="J165" s="103"/>
    </row>
    <row r="166" spans="2:10">
      <c r="B166" s="5">
        <f t="shared" si="34"/>
        <v>136</v>
      </c>
      <c r="C166" s="87" t="s">
        <v>345</v>
      </c>
      <c r="D166" s="4" t="s">
        <v>106</v>
      </c>
      <c r="E166" s="88">
        <v>2388</v>
      </c>
      <c r="F166" s="15">
        <f t="shared" si="31"/>
        <v>2865.6</v>
      </c>
      <c r="H166" s="103"/>
      <c r="J166" s="103"/>
    </row>
    <row r="167" spans="2:10">
      <c r="B167" s="54"/>
      <c r="C167" s="55" t="s">
        <v>420</v>
      </c>
      <c r="D167" s="54"/>
      <c r="E167" s="56"/>
      <c r="F167" s="56"/>
      <c r="H167" s="103"/>
      <c r="J167" s="103"/>
    </row>
    <row r="168" spans="2:10">
      <c r="B168" s="5">
        <f>B166+1</f>
        <v>137</v>
      </c>
      <c r="C168" s="92" t="s">
        <v>385</v>
      </c>
      <c r="D168" s="4" t="s">
        <v>106</v>
      </c>
      <c r="E168" s="91">
        <v>50707</v>
      </c>
      <c r="F168" s="15">
        <f t="shared" ref="F168:F176" si="35">E168*1.2</f>
        <v>60848.399999999994</v>
      </c>
      <c r="H168" s="103"/>
      <c r="J168" s="103"/>
    </row>
    <row r="169" spans="2:10">
      <c r="B169" s="5">
        <f t="shared" ref="B169:B176" si="36">B168+1</f>
        <v>138</v>
      </c>
      <c r="C169" s="90" t="s">
        <v>386</v>
      </c>
      <c r="D169" s="4" t="s">
        <v>106</v>
      </c>
      <c r="E169" s="91">
        <v>38057</v>
      </c>
      <c r="F169" s="15">
        <f t="shared" si="35"/>
        <v>45668.4</v>
      </c>
      <c r="H169" s="103"/>
      <c r="J169" s="103"/>
    </row>
    <row r="170" spans="2:10">
      <c r="B170" s="5">
        <f t="shared" si="36"/>
        <v>139</v>
      </c>
      <c r="C170" s="90" t="s">
        <v>387</v>
      </c>
      <c r="D170" s="4" t="s">
        <v>106</v>
      </c>
      <c r="E170" s="91">
        <v>33967</v>
      </c>
      <c r="F170" s="15">
        <f t="shared" si="35"/>
        <v>40760.400000000001</v>
      </c>
      <c r="H170" s="103"/>
      <c r="J170" s="103"/>
    </row>
    <row r="171" spans="2:10">
      <c r="B171" s="5">
        <f t="shared" si="36"/>
        <v>140</v>
      </c>
      <c r="C171" s="90" t="s">
        <v>388</v>
      </c>
      <c r="D171" s="4" t="s">
        <v>106</v>
      </c>
      <c r="E171" s="91">
        <v>26534</v>
      </c>
      <c r="F171" s="15">
        <f t="shared" si="35"/>
        <v>31840.799999999999</v>
      </c>
      <c r="H171" s="103"/>
      <c r="J171" s="103"/>
    </row>
    <row r="172" spans="2:10">
      <c r="B172" s="5">
        <f t="shared" si="36"/>
        <v>141</v>
      </c>
      <c r="C172" s="90" t="s">
        <v>389</v>
      </c>
      <c r="D172" s="4" t="s">
        <v>106</v>
      </c>
      <c r="E172" s="91">
        <v>17292</v>
      </c>
      <c r="F172" s="15">
        <f t="shared" si="35"/>
        <v>20750.399999999998</v>
      </c>
      <c r="H172" s="103"/>
      <c r="J172" s="103"/>
    </row>
    <row r="173" spans="2:10">
      <c r="B173" s="5">
        <f t="shared" si="36"/>
        <v>142</v>
      </c>
      <c r="C173" s="90" t="s">
        <v>390</v>
      </c>
      <c r="D173" s="4" t="s">
        <v>106</v>
      </c>
      <c r="E173" s="91">
        <v>17915</v>
      </c>
      <c r="F173" s="15">
        <f t="shared" si="35"/>
        <v>21498</v>
      </c>
      <c r="H173" s="103"/>
      <c r="J173" s="103"/>
    </row>
    <row r="174" spans="2:10">
      <c r="B174" s="5">
        <f t="shared" si="36"/>
        <v>143</v>
      </c>
      <c r="C174" s="90" t="s">
        <v>391</v>
      </c>
      <c r="D174" s="4" t="s">
        <v>106</v>
      </c>
      <c r="E174" s="91">
        <v>12140</v>
      </c>
      <c r="F174" s="15">
        <f t="shared" si="35"/>
        <v>14568</v>
      </c>
      <c r="H174" s="103"/>
      <c r="J174" s="103"/>
    </row>
    <row r="175" spans="2:10">
      <c r="B175" s="5">
        <f t="shared" si="36"/>
        <v>144</v>
      </c>
      <c r="C175" s="90" t="s">
        <v>392</v>
      </c>
      <c r="D175" s="4" t="s">
        <v>106</v>
      </c>
      <c r="E175" s="91">
        <v>9119</v>
      </c>
      <c r="F175" s="15">
        <f t="shared" si="35"/>
        <v>10942.8</v>
      </c>
      <c r="H175" s="103"/>
      <c r="J175" s="103"/>
    </row>
    <row r="176" spans="2:10">
      <c r="B176" s="5">
        <f t="shared" si="36"/>
        <v>145</v>
      </c>
      <c r="C176" s="90" t="s">
        <v>393</v>
      </c>
      <c r="D176" s="4" t="s">
        <v>106</v>
      </c>
      <c r="E176" s="91">
        <v>5724</v>
      </c>
      <c r="F176" s="15">
        <f t="shared" si="35"/>
        <v>6868.8</v>
      </c>
      <c r="H176" s="103"/>
      <c r="J176" s="103"/>
    </row>
    <row r="177" spans="2:10">
      <c r="B177" s="54"/>
      <c r="C177" s="55" t="s">
        <v>361</v>
      </c>
      <c r="D177" s="54"/>
      <c r="E177" s="56"/>
      <c r="F177" s="56"/>
      <c r="H177" s="103"/>
      <c r="J177" s="103"/>
    </row>
    <row r="178" spans="2:10">
      <c r="B178" s="5">
        <f>B176+1</f>
        <v>146</v>
      </c>
      <c r="C178" s="1" t="s">
        <v>238</v>
      </c>
      <c r="D178" s="4" t="s">
        <v>106</v>
      </c>
      <c r="E178" s="6">
        <v>7555</v>
      </c>
      <c r="F178" s="53">
        <f t="shared" ref="F178:F185" si="37">E178*1.2</f>
        <v>9066</v>
      </c>
      <c r="H178" s="103"/>
      <c r="J178" s="103"/>
    </row>
    <row r="179" spans="2:10">
      <c r="B179" s="5">
        <f t="shared" ref="B179:B185" si="38">B178+1</f>
        <v>147</v>
      </c>
      <c r="C179" s="1" t="s">
        <v>239</v>
      </c>
      <c r="D179" s="4" t="s">
        <v>106</v>
      </c>
      <c r="E179" s="6">
        <v>6279</v>
      </c>
      <c r="F179" s="53">
        <f t="shared" si="37"/>
        <v>7534.7999999999993</v>
      </c>
      <c r="H179" s="103"/>
      <c r="J179" s="103"/>
    </row>
    <row r="180" spans="2:10">
      <c r="B180" s="5">
        <f t="shared" si="38"/>
        <v>148</v>
      </c>
      <c r="C180" s="1" t="s">
        <v>240</v>
      </c>
      <c r="D180" s="4" t="s">
        <v>106</v>
      </c>
      <c r="E180" s="6">
        <v>5225</v>
      </c>
      <c r="F180" s="53">
        <f t="shared" si="37"/>
        <v>6270</v>
      </c>
      <c r="H180" s="103"/>
      <c r="J180" s="103"/>
    </row>
    <row r="181" spans="2:10">
      <c r="B181" s="5">
        <f t="shared" si="38"/>
        <v>149</v>
      </c>
      <c r="C181" s="1" t="s">
        <v>241</v>
      </c>
      <c r="D181" s="4" t="s">
        <v>106</v>
      </c>
      <c r="E181" s="6">
        <v>4147</v>
      </c>
      <c r="F181" s="53">
        <f t="shared" si="37"/>
        <v>4976.3999999999996</v>
      </c>
      <c r="H181" s="103"/>
      <c r="J181" s="103"/>
    </row>
    <row r="182" spans="2:10">
      <c r="B182" s="5">
        <f t="shared" si="38"/>
        <v>150</v>
      </c>
      <c r="C182" s="1" t="s">
        <v>242</v>
      </c>
      <c r="D182" s="4" t="s">
        <v>106</v>
      </c>
      <c r="E182" s="6">
        <v>2947</v>
      </c>
      <c r="F182" s="53">
        <f t="shared" si="37"/>
        <v>3536.4</v>
      </c>
      <c r="H182" s="103"/>
      <c r="J182" s="103"/>
    </row>
    <row r="183" spans="2:10">
      <c r="B183" s="5">
        <f t="shared" si="38"/>
        <v>151</v>
      </c>
      <c r="C183" s="1" t="s">
        <v>243</v>
      </c>
      <c r="D183" s="4" t="s">
        <v>106</v>
      </c>
      <c r="E183" s="6">
        <v>1989</v>
      </c>
      <c r="F183" s="53">
        <f t="shared" si="37"/>
        <v>2386.7999999999997</v>
      </c>
      <c r="H183" s="103"/>
      <c r="J183" s="103"/>
    </row>
    <row r="184" spans="2:10">
      <c r="B184" s="5">
        <f t="shared" si="38"/>
        <v>152</v>
      </c>
      <c r="C184" s="1" t="s">
        <v>244</v>
      </c>
      <c r="D184" s="4" t="s">
        <v>106</v>
      </c>
      <c r="E184" s="6">
        <v>1689</v>
      </c>
      <c r="F184" s="53">
        <f t="shared" si="37"/>
        <v>2026.8</v>
      </c>
      <c r="H184" s="103"/>
      <c r="J184" s="103"/>
    </row>
    <row r="185" spans="2:10">
      <c r="B185" s="5">
        <f t="shared" si="38"/>
        <v>153</v>
      </c>
      <c r="C185" s="1" t="s">
        <v>245</v>
      </c>
      <c r="D185" s="4" t="s">
        <v>106</v>
      </c>
      <c r="E185" s="6">
        <v>1469</v>
      </c>
      <c r="F185" s="53">
        <f t="shared" si="37"/>
        <v>1762.8</v>
      </c>
      <c r="H185" s="103"/>
      <c r="J185" s="103"/>
    </row>
    <row r="186" spans="2:10">
      <c r="B186" s="54"/>
      <c r="C186" s="55" t="s">
        <v>421</v>
      </c>
      <c r="D186" s="54"/>
      <c r="E186" s="56"/>
      <c r="F186" s="56"/>
      <c r="H186" s="103"/>
      <c r="J186" s="103"/>
    </row>
    <row r="187" spans="2:10">
      <c r="B187" s="5">
        <f>B185+1</f>
        <v>154</v>
      </c>
      <c r="C187" s="90" t="s">
        <v>394</v>
      </c>
      <c r="D187" s="4" t="s">
        <v>106</v>
      </c>
      <c r="E187" s="91">
        <v>20832</v>
      </c>
      <c r="F187" s="53">
        <f t="shared" ref="F187:F194" si="39">E187*1.2</f>
        <v>24998.399999999998</v>
      </c>
      <c r="H187" s="103"/>
      <c r="J187" s="103"/>
    </row>
    <row r="188" spans="2:10">
      <c r="B188" s="5">
        <f t="shared" ref="B188:B194" si="40">B187+1</f>
        <v>155</v>
      </c>
      <c r="C188" s="90" t="s">
        <v>395</v>
      </c>
      <c r="D188" s="4" t="s">
        <v>106</v>
      </c>
      <c r="E188" s="91">
        <v>14500</v>
      </c>
      <c r="F188" s="53">
        <f t="shared" si="39"/>
        <v>17400</v>
      </c>
      <c r="H188" s="103"/>
      <c r="J188" s="103"/>
    </row>
    <row r="189" spans="2:10">
      <c r="B189" s="5">
        <f t="shared" si="40"/>
        <v>156</v>
      </c>
      <c r="C189" s="90" t="s">
        <v>396</v>
      </c>
      <c r="D189" s="4" t="s">
        <v>106</v>
      </c>
      <c r="E189" s="91">
        <v>13713</v>
      </c>
      <c r="F189" s="53">
        <f t="shared" si="39"/>
        <v>16455.599999999999</v>
      </c>
      <c r="H189" s="103"/>
      <c r="J189" s="103"/>
    </row>
    <row r="190" spans="2:10">
      <c r="B190" s="5">
        <f t="shared" si="40"/>
        <v>157</v>
      </c>
      <c r="C190" s="90" t="s">
        <v>397</v>
      </c>
      <c r="D190" s="4" t="s">
        <v>106</v>
      </c>
      <c r="E190" s="91">
        <v>10217</v>
      </c>
      <c r="F190" s="53">
        <f t="shared" si="39"/>
        <v>12260.4</v>
      </c>
      <c r="H190" s="103"/>
      <c r="J190" s="103"/>
    </row>
    <row r="191" spans="2:10">
      <c r="B191" s="5">
        <f t="shared" si="40"/>
        <v>158</v>
      </c>
      <c r="C191" s="90" t="s">
        <v>398</v>
      </c>
      <c r="D191" s="4" t="s">
        <v>106</v>
      </c>
      <c r="E191" s="91">
        <v>7219</v>
      </c>
      <c r="F191" s="53">
        <f t="shared" si="39"/>
        <v>8662.7999999999993</v>
      </c>
      <c r="H191" s="103"/>
      <c r="J191" s="103"/>
    </row>
    <row r="192" spans="2:10">
      <c r="B192" s="5">
        <f t="shared" si="40"/>
        <v>159</v>
      </c>
      <c r="C192" s="90" t="s">
        <v>399</v>
      </c>
      <c r="D192" s="4" t="s">
        <v>106</v>
      </c>
      <c r="E192" s="91">
        <v>5177</v>
      </c>
      <c r="F192" s="53">
        <f t="shared" si="39"/>
        <v>6212.4</v>
      </c>
      <c r="H192" s="103"/>
      <c r="J192" s="103"/>
    </row>
    <row r="193" spans="2:10">
      <c r="B193" s="5">
        <f t="shared" si="40"/>
        <v>160</v>
      </c>
      <c r="C193" s="90" t="s">
        <v>400</v>
      </c>
      <c r="D193" s="4" t="s">
        <v>106</v>
      </c>
      <c r="E193" s="91">
        <v>3799</v>
      </c>
      <c r="F193" s="53">
        <f t="shared" si="39"/>
        <v>4558.8</v>
      </c>
      <c r="H193" s="103"/>
      <c r="J193" s="103"/>
    </row>
    <row r="194" spans="2:10">
      <c r="B194" s="5">
        <f t="shared" si="40"/>
        <v>161</v>
      </c>
      <c r="C194" s="90" t="s">
        <v>401</v>
      </c>
      <c r="D194" s="4" t="s">
        <v>106</v>
      </c>
      <c r="E194" s="91">
        <v>3247</v>
      </c>
      <c r="F194" s="53">
        <f t="shared" si="39"/>
        <v>3896.3999999999996</v>
      </c>
      <c r="H194" s="103"/>
      <c r="J194" s="103"/>
    </row>
    <row r="195" spans="2:10">
      <c r="B195" s="54"/>
      <c r="C195" s="55" t="s">
        <v>286</v>
      </c>
      <c r="D195" s="54"/>
      <c r="E195" s="56"/>
      <c r="F195" s="56"/>
      <c r="H195" s="103"/>
      <c r="J195" s="103"/>
    </row>
    <row r="196" spans="2:10">
      <c r="B196" s="5">
        <f>B194+1</f>
        <v>162</v>
      </c>
      <c r="C196" s="1" t="s">
        <v>270</v>
      </c>
      <c r="D196" s="4" t="s">
        <v>106</v>
      </c>
      <c r="E196" s="6">
        <v>29485</v>
      </c>
      <c r="F196" s="53">
        <f t="shared" ref="F196:F210" si="41">E196*1.2</f>
        <v>35382</v>
      </c>
      <c r="H196" s="103"/>
      <c r="J196" s="103"/>
    </row>
    <row r="197" spans="2:10">
      <c r="B197" s="5">
        <f t="shared" ref="B197:B210" si="42">B196+1</f>
        <v>163</v>
      </c>
      <c r="C197" s="1" t="s">
        <v>271</v>
      </c>
      <c r="D197" s="4" t="s">
        <v>106</v>
      </c>
      <c r="E197" s="6">
        <v>19766</v>
      </c>
      <c r="F197" s="53">
        <f t="shared" si="41"/>
        <v>23719.200000000001</v>
      </c>
      <c r="H197" s="103"/>
      <c r="J197" s="103"/>
    </row>
    <row r="198" spans="2:10">
      <c r="B198" s="5">
        <f t="shared" si="42"/>
        <v>164</v>
      </c>
      <c r="C198" s="1" t="s">
        <v>272</v>
      </c>
      <c r="D198" s="4" t="s">
        <v>106</v>
      </c>
      <c r="E198" s="6">
        <v>13425</v>
      </c>
      <c r="F198" s="53">
        <f t="shared" si="41"/>
        <v>16110</v>
      </c>
      <c r="H198" s="103"/>
      <c r="J198" s="103"/>
    </row>
    <row r="199" spans="2:10">
      <c r="B199" s="5">
        <f t="shared" si="42"/>
        <v>165</v>
      </c>
      <c r="C199" s="1" t="s">
        <v>273</v>
      </c>
      <c r="D199" s="4" t="s">
        <v>106</v>
      </c>
      <c r="E199" s="6">
        <v>7809</v>
      </c>
      <c r="F199" s="53">
        <f t="shared" si="41"/>
        <v>9370.7999999999993</v>
      </c>
      <c r="H199" s="103"/>
      <c r="J199" s="103"/>
    </row>
    <row r="200" spans="2:10">
      <c r="B200" s="5">
        <f t="shared" si="42"/>
        <v>166</v>
      </c>
      <c r="C200" s="1" t="s">
        <v>274</v>
      </c>
      <c r="D200" s="4" t="s">
        <v>106</v>
      </c>
      <c r="E200" s="6">
        <v>9446</v>
      </c>
      <c r="F200" s="53">
        <f t="shared" si="41"/>
        <v>11335.199999999999</v>
      </c>
      <c r="H200" s="103"/>
      <c r="J200" s="103"/>
    </row>
    <row r="201" spans="2:10">
      <c r="B201" s="5">
        <f t="shared" si="42"/>
        <v>167</v>
      </c>
      <c r="C201" s="1" t="s">
        <v>275</v>
      </c>
      <c r="D201" s="4" t="s">
        <v>106</v>
      </c>
      <c r="E201" s="6">
        <v>7737</v>
      </c>
      <c r="F201" s="53">
        <f t="shared" si="41"/>
        <v>9284.4</v>
      </c>
      <c r="H201" s="103"/>
      <c r="J201" s="103"/>
    </row>
    <row r="202" spans="2:10">
      <c r="B202" s="5">
        <f t="shared" si="42"/>
        <v>168</v>
      </c>
      <c r="C202" s="1" t="s">
        <v>276</v>
      </c>
      <c r="D202" s="4" t="s">
        <v>106</v>
      </c>
      <c r="E202" s="6">
        <v>4763</v>
      </c>
      <c r="F202" s="53">
        <f t="shared" si="41"/>
        <v>5715.5999999999995</v>
      </c>
      <c r="H202" s="103"/>
      <c r="J202" s="103"/>
    </row>
    <row r="203" spans="2:10">
      <c r="B203" s="5">
        <f t="shared" si="42"/>
        <v>169</v>
      </c>
      <c r="C203" s="1" t="s">
        <v>277</v>
      </c>
      <c r="D203" s="4" t="s">
        <v>106</v>
      </c>
      <c r="E203" s="6">
        <v>3671</v>
      </c>
      <c r="F203" s="53">
        <f t="shared" si="41"/>
        <v>4405.2</v>
      </c>
      <c r="H203" s="103"/>
      <c r="J203" s="103"/>
    </row>
    <row r="204" spans="2:10">
      <c r="B204" s="5">
        <f t="shared" si="42"/>
        <v>170</v>
      </c>
      <c r="C204" s="1" t="s">
        <v>278</v>
      </c>
      <c r="D204" s="4" t="s">
        <v>106</v>
      </c>
      <c r="E204" s="6">
        <v>3149</v>
      </c>
      <c r="F204" s="53">
        <f t="shared" si="41"/>
        <v>3778.7999999999997</v>
      </c>
      <c r="H204" s="103"/>
      <c r="J204" s="103"/>
    </row>
    <row r="205" spans="2:10">
      <c r="B205" s="5">
        <f t="shared" si="42"/>
        <v>171</v>
      </c>
      <c r="C205" s="1" t="s">
        <v>279</v>
      </c>
      <c r="D205" s="4" t="s">
        <v>106</v>
      </c>
      <c r="E205" s="6">
        <v>3090</v>
      </c>
      <c r="F205" s="53">
        <f t="shared" si="41"/>
        <v>3708</v>
      </c>
      <c r="H205" s="103"/>
      <c r="J205" s="103"/>
    </row>
    <row r="206" spans="2:10">
      <c r="B206" s="5">
        <f t="shared" si="42"/>
        <v>172</v>
      </c>
      <c r="C206" s="1" t="s">
        <v>280</v>
      </c>
      <c r="D206" s="4" t="s">
        <v>106</v>
      </c>
      <c r="E206" s="6">
        <v>2164</v>
      </c>
      <c r="F206" s="53">
        <f t="shared" si="41"/>
        <v>2596.7999999999997</v>
      </c>
      <c r="H206" s="103"/>
      <c r="J206" s="103"/>
    </row>
    <row r="207" spans="2:10">
      <c r="B207" s="5">
        <f t="shared" si="42"/>
        <v>173</v>
      </c>
      <c r="C207" s="1" t="s">
        <v>281</v>
      </c>
      <c r="D207" s="4" t="s">
        <v>106</v>
      </c>
      <c r="E207" s="6">
        <v>2106</v>
      </c>
      <c r="F207" s="53">
        <f t="shared" si="41"/>
        <v>2527.1999999999998</v>
      </c>
      <c r="H207" s="103"/>
      <c r="J207" s="103"/>
    </row>
    <row r="208" spans="2:10">
      <c r="B208" s="5">
        <f t="shared" si="42"/>
        <v>174</v>
      </c>
      <c r="C208" s="1" t="s">
        <v>282</v>
      </c>
      <c r="D208" s="4" t="s">
        <v>106</v>
      </c>
      <c r="E208" s="6">
        <v>1254</v>
      </c>
      <c r="F208" s="53">
        <f t="shared" si="41"/>
        <v>1504.8</v>
      </c>
      <c r="H208" s="103"/>
      <c r="J208" s="103"/>
    </row>
    <row r="209" spans="2:10">
      <c r="B209" s="5">
        <f t="shared" si="42"/>
        <v>175</v>
      </c>
      <c r="C209" s="1" t="s">
        <v>283</v>
      </c>
      <c r="D209" s="4" t="s">
        <v>106</v>
      </c>
      <c r="E209" s="6">
        <v>1357</v>
      </c>
      <c r="F209" s="53">
        <f t="shared" si="41"/>
        <v>1628.3999999999999</v>
      </c>
      <c r="H209" s="103"/>
      <c r="J209" s="103"/>
    </row>
    <row r="210" spans="2:10">
      <c r="B210" s="5">
        <f t="shared" si="42"/>
        <v>176</v>
      </c>
      <c r="C210" s="1" t="s">
        <v>284</v>
      </c>
      <c r="D210" s="4" t="s">
        <v>106</v>
      </c>
      <c r="E210" s="6">
        <v>976</v>
      </c>
      <c r="F210" s="53">
        <f t="shared" si="41"/>
        <v>1171.2</v>
      </c>
      <c r="H210" s="103"/>
      <c r="J210" s="103"/>
    </row>
    <row r="211" spans="2:10">
      <c r="B211" s="9"/>
      <c r="C211" s="55" t="s">
        <v>325</v>
      </c>
      <c r="D211" s="9"/>
      <c r="E211" s="16"/>
      <c r="F211" s="16"/>
      <c r="H211" s="103"/>
      <c r="J211" s="103"/>
    </row>
    <row r="212" spans="2:10">
      <c r="B212" s="5">
        <f>B210+1</f>
        <v>177</v>
      </c>
      <c r="C212" s="1" t="s">
        <v>185</v>
      </c>
      <c r="D212" s="4" t="s">
        <v>106</v>
      </c>
      <c r="E212" s="6">
        <v>114429</v>
      </c>
      <c r="F212" s="15">
        <f>E212*1.2</f>
        <v>137314.79999999999</v>
      </c>
      <c r="H212" s="103"/>
      <c r="J212" s="103"/>
    </row>
    <row r="213" spans="2:10">
      <c r="B213" s="5">
        <f t="shared" ref="B213:B220" si="43">B212+1</f>
        <v>178</v>
      </c>
      <c r="C213" s="1" t="s">
        <v>62</v>
      </c>
      <c r="D213" s="4" t="s">
        <v>106</v>
      </c>
      <c r="E213" s="6">
        <v>122472</v>
      </c>
      <c r="F213" s="15">
        <f t="shared" ref="F213:F229" si="44">E213*1.2</f>
        <v>146966.39999999999</v>
      </c>
      <c r="H213" s="103"/>
      <c r="J213" s="103"/>
    </row>
    <row r="214" spans="2:10">
      <c r="B214" s="5">
        <f t="shared" si="43"/>
        <v>179</v>
      </c>
      <c r="C214" s="1" t="s">
        <v>63</v>
      </c>
      <c r="D214" s="4" t="s">
        <v>106</v>
      </c>
      <c r="E214" s="6">
        <v>82727</v>
      </c>
      <c r="F214" s="15">
        <f t="shared" si="44"/>
        <v>99272.4</v>
      </c>
      <c r="H214" s="103"/>
      <c r="J214" s="103"/>
    </row>
    <row r="215" spans="2:10">
      <c r="B215" s="5">
        <f t="shared" si="43"/>
        <v>180</v>
      </c>
      <c r="C215" s="1" t="s">
        <v>64</v>
      </c>
      <c r="D215" s="4" t="s">
        <v>106</v>
      </c>
      <c r="E215" s="6">
        <v>79098</v>
      </c>
      <c r="F215" s="15">
        <f t="shared" si="44"/>
        <v>94917.599999999991</v>
      </c>
      <c r="H215" s="103"/>
      <c r="J215" s="103"/>
    </row>
    <row r="216" spans="2:10">
      <c r="B216" s="5">
        <f t="shared" si="43"/>
        <v>181</v>
      </c>
      <c r="C216" s="1" t="s">
        <v>65</v>
      </c>
      <c r="D216" s="4" t="s">
        <v>106</v>
      </c>
      <c r="E216" s="6">
        <v>53750</v>
      </c>
      <c r="F216" s="15">
        <f t="shared" si="44"/>
        <v>64500</v>
      </c>
      <c r="H216" s="103"/>
      <c r="J216" s="103"/>
    </row>
    <row r="217" spans="2:10">
      <c r="B217" s="5">
        <f t="shared" si="43"/>
        <v>182</v>
      </c>
      <c r="C217" s="1" t="s">
        <v>66</v>
      </c>
      <c r="D217" s="4" t="s">
        <v>106</v>
      </c>
      <c r="E217" s="6">
        <v>35906</v>
      </c>
      <c r="F217" s="15">
        <f t="shared" si="44"/>
        <v>43087.199999999997</v>
      </c>
      <c r="H217" s="103"/>
      <c r="J217" s="103"/>
    </row>
    <row r="218" spans="2:10">
      <c r="B218" s="5">
        <f t="shared" si="43"/>
        <v>183</v>
      </c>
      <c r="C218" s="1" t="s">
        <v>67</v>
      </c>
      <c r="D218" s="4" t="s">
        <v>106</v>
      </c>
      <c r="E218" s="6">
        <v>26684</v>
      </c>
      <c r="F218" s="15">
        <f t="shared" si="44"/>
        <v>32020.799999999999</v>
      </c>
      <c r="H218" s="103"/>
      <c r="J218" s="103"/>
    </row>
    <row r="219" spans="2:10">
      <c r="B219" s="5">
        <f t="shared" si="43"/>
        <v>184</v>
      </c>
      <c r="C219" s="1" t="s">
        <v>68</v>
      </c>
      <c r="D219" s="4" t="s">
        <v>106</v>
      </c>
      <c r="E219" s="6">
        <v>17506</v>
      </c>
      <c r="F219" s="15">
        <f t="shared" si="44"/>
        <v>21007.200000000001</v>
      </c>
      <c r="H219" s="103"/>
      <c r="J219" s="103"/>
    </row>
    <row r="220" spans="2:10">
      <c r="B220" s="5">
        <f t="shared" si="43"/>
        <v>185</v>
      </c>
      <c r="C220" s="1" t="s">
        <v>69</v>
      </c>
      <c r="D220" s="4" t="s">
        <v>106</v>
      </c>
      <c r="E220" s="6">
        <v>13184</v>
      </c>
      <c r="F220" s="15">
        <f t="shared" si="44"/>
        <v>15820.8</v>
      </c>
      <c r="H220" s="103"/>
      <c r="J220" s="103"/>
    </row>
    <row r="221" spans="2:10">
      <c r="B221" s="9"/>
      <c r="C221" s="55" t="s">
        <v>326</v>
      </c>
      <c r="D221" s="9"/>
      <c r="E221" s="16"/>
      <c r="F221" s="16"/>
      <c r="H221" s="103"/>
      <c r="J221" s="103"/>
    </row>
    <row r="222" spans="2:10">
      <c r="B222" s="5">
        <f>B220+1</f>
        <v>186</v>
      </c>
      <c r="C222" s="1" t="s">
        <v>96</v>
      </c>
      <c r="D222" s="4" t="s">
        <v>106</v>
      </c>
      <c r="E222" s="6">
        <v>263078</v>
      </c>
      <c r="F222" s="15">
        <f t="shared" si="44"/>
        <v>315693.59999999998</v>
      </c>
      <c r="H222" s="103"/>
      <c r="J222" s="103"/>
    </row>
    <row r="223" spans="2:10">
      <c r="B223" s="5">
        <f t="shared" ref="B223:B229" si="45">B222+1</f>
        <v>187</v>
      </c>
      <c r="C223" s="1" t="s">
        <v>97</v>
      </c>
      <c r="D223" s="4" t="s">
        <v>106</v>
      </c>
      <c r="E223" s="6">
        <v>156640</v>
      </c>
      <c r="F223" s="15">
        <f t="shared" si="44"/>
        <v>187968</v>
      </c>
      <c r="H223" s="103"/>
      <c r="J223" s="103"/>
    </row>
    <row r="224" spans="2:10">
      <c r="B224" s="5">
        <f t="shared" si="45"/>
        <v>188</v>
      </c>
      <c r="C224" s="1" t="s">
        <v>98</v>
      </c>
      <c r="D224" s="4" t="s">
        <v>106</v>
      </c>
      <c r="E224" s="6">
        <v>152495</v>
      </c>
      <c r="F224" s="15">
        <f t="shared" si="44"/>
        <v>182994</v>
      </c>
      <c r="H224" s="103"/>
      <c r="J224" s="103"/>
    </row>
    <row r="225" spans="2:10">
      <c r="B225" s="5">
        <f t="shared" si="45"/>
        <v>189</v>
      </c>
      <c r="C225" s="1" t="s">
        <v>99</v>
      </c>
      <c r="D225" s="4" t="s">
        <v>106</v>
      </c>
      <c r="E225" s="6">
        <v>99509</v>
      </c>
      <c r="F225" s="15">
        <f t="shared" si="44"/>
        <v>119410.79999999999</v>
      </c>
      <c r="H225" s="103"/>
      <c r="J225" s="103"/>
    </row>
    <row r="226" spans="2:10">
      <c r="B226" s="5">
        <f t="shared" si="45"/>
        <v>190</v>
      </c>
      <c r="C226" s="1" t="s">
        <v>100</v>
      </c>
      <c r="D226" s="4" t="s">
        <v>106</v>
      </c>
      <c r="E226" s="6">
        <v>68308</v>
      </c>
      <c r="F226" s="15">
        <f t="shared" si="44"/>
        <v>81969.599999999991</v>
      </c>
      <c r="H226" s="103"/>
      <c r="J226" s="103"/>
    </row>
    <row r="227" spans="2:10">
      <c r="B227" s="5">
        <f t="shared" si="45"/>
        <v>191</v>
      </c>
      <c r="C227" s="1" t="s">
        <v>101</v>
      </c>
      <c r="D227" s="4" t="s">
        <v>106</v>
      </c>
      <c r="E227" s="6">
        <v>44433</v>
      </c>
      <c r="F227" s="15">
        <f t="shared" si="44"/>
        <v>53319.6</v>
      </c>
      <c r="H227" s="103"/>
      <c r="J227" s="103"/>
    </row>
    <row r="228" spans="2:10">
      <c r="B228" s="5">
        <f t="shared" si="45"/>
        <v>192</v>
      </c>
      <c r="C228" s="1" t="s">
        <v>102</v>
      </c>
      <c r="D228" s="4" t="s">
        <v>106</v>
      </c>
      <c r="E228" s="6">
        <v>36147</v>
      </c>
      <c r="F228" s="15">
        <f t="shared" si="44"/>
        <v>43376.4</v>
      </c>
      <c r="H228" s="103"/>
      <c r="J228" s="103"/>
    </row>
    <row r="229" spans="2:10">
      <c r="B229" s="5">
        <f t="shared" si="45"/>
        <v>193</v>
      </c>
      <c r="C229" s="1" t="s">
        <v>103</v>
      </c>
      <c r="D229" s="4" t="s">
        <v>106</v>
      </c>
      <c r="E229" s="6">
        <v>32913</v>
      </c>
      <c r="F229" s="15">
        <f t="shared" si="44"/>
        <v>39495.599999999999</v>
      </c>
      <c r="H229" s="103"/>
      <c r="J229" s="103"/>
    </row>
    <row r="230" spans="2:10">
      <c r="B230" s="9"/>
      <c r="C230" s="55" t="s">
        <v>327</v>
      </c>
      <c r="D230" s="9"/>
      <c r="E230" s="16"/>
      <c r="F230" s="16"/>
      <c r="H230" s="103"/>
      <c r="J230" s="103"/>
    </row>
    <row r="231" spans="2:10">
      <c r="B231" s="5">
        <f>B229+1</f>
        <v>194</v>
      </c>
      <c r="C231" s="1" t="s">
        <v>186</v>
      </c>
      <c r="D231" s="4" t="s">
        <v>106</v>
      </c>
      <c r="E231" s="6">
        <v>40483</v>
      </c>
      <c r="F231" s="15">
        <f t="shared" ref="F231" si="46">E231*1.2</f>
        <v>48579.6</v>
      </c>
      <c r="H231" s="103"/>
      <c r="J231" s="103"/>
    </row>
    <row r="232" spans="2:10">
      <c r="B232" s="5">
        <f t="shared" ref="B232:B239" si="47">B231+1</f>
        <v>195</v>
      </c>
      <c r="C232" s="1" t="s">
        <v>70</v>
      </c>
      <c r="D232" s="4" t="s">
        <v>106</v>
      </c>
      <c r="E232" s="6">
        <v>20574</v>
      </c>
      <c r="F232" s="15">
        <f t="shared" ref="F232:F239" si="48">E232*1.2</f>
        <v>24688.799999999999</v>
      </c>
      <c r="H232" s="103"/>
      <c r="J232" s="103"/>
    </row>
    <row r="233" spans="2:10">
      <c r="B233" s="5">
        <f t="shared" si="47"/>
        <v>196</v>
      </c>
      <c r="C233" s="1" t="s">
        <v>71</v>
      </c>
      <c r="D233" s="4" t="s">
        <v>106</v>
      </c>
      <c r="E233" s="6">
        <v>18005</v>
      </c>
      <c r="F233" s="15">
        <f t="shared" si="48"/>
        <v>21606</v>
      </c>
      <c r="H233" s="103"/>
      <c r="J233" s="103"/>
    </row>
    <row r="234" spans="2:10">
      <c r="B234" s="5">
        <f t="shared" si="47"/>
        <v>197</v>
      </c>
      <c r="C234" s="1" t="s">
        <v>72</v>
      </c>
      <c r="D234" s="4" t="s">
        <v>106</v>
      </c>
      <c r="E234" s="6">
        <v>17334</v>
      </c>
      <c r="F234" s="15">
        <f t="shared" si="48"/>
        <v>20800.8</v>
      </c>
      <c r="H234" s="103"/>
      <c r="J234" s="103"/>
    </row>
    <row r="235" spans="2:10">
      <c r="B235" s="5">
        <f t="shared" si="47"/>
        <v>198</v>
      </c>
      <c r="C235" s="1" t="s">
        <v>73</v>
      </c>
      <c r="D235" s="4" t="s">
        <v>106</v>
      </c>
      <c r="E235" s="6">
        <v>12543</v>
      </c>
      <c r="F235" s="15">
        <f t="shared" si="48"/>
        <v>15051.599999999999</v>
      </c>
      <c r="H235" s="103"/>
      <c r="J235" s="103"/>
    </row>
    <row r="236" spans="2:10">
      <c r="B236" s="5">
        <f t="shared" si="47"/>
        <v>199</v>
      </c>
      <c r="C236" s="1" t="s">
        <v>74</v>
      </c>
      <c r="D236" s="4" t="s">
        <v>106</v>
      </c>
      <c r="E236" s="6">
        <v>11010</v>
      </c>
      <c r="F236" s="15">
        <f t="shared" si="48"/>
        <v>13212</v>
      </c>
      <c r="H236" s="103"/>
      <c r="J236" s="103"/>
    </row>
    <row r="237" spans="2:10">
      <c r="B237" s="5">
        <f t="shared" si="47"/>
        <v>200</v>
      </c>
      <c r="C237" s="106" t="s">
        <v>93</v>
      </c>
      <c r="D237" s="4" t="s">
        <v>106</v>
      </c>
      <c r="E237" s="25">
        <v>6856</v>
      </c>
      <c r="F237" s="15">
        <f t="shared" si="48"/>
        <v>8227.1999999999989</v>
      </c>
      <c r="H237" s="103"/>
      <c r="J237" s="103"/>
    </row>
    <row r="238" spans="2:10">
      <c r="B238" s="5">
        <f t="shared" si="47"/>
        <v>201</v>
      </c>
      <c r="C238" s="1" t="s">
        <v>75</v>
      </c>
      <c r="D238" s="4" t="s">
        <v>106</v>
      </c>
      <c r="E238" s="6">
        <v>5277</v>
      </c>
      <c r="F238" s="15">
        <f t="shared" si="48"/>
        <v>6332.4</v>
      </c>
      <c r="H238" s="103"/>
      <c r="J238" s="103"/>
    </row>
    <row r="239" spans="2:10">
      <c r="B239" s="5">
        <f t="shared" si="47"/>
        <v>202</v>
      </c>
      <c r="C239" s="1" t="s">
        <v>76</v>
      </c>
      <c r="D239" s="4" t="s">
        <v>106</v>
      </c>
      <c r="E239" s="6">
        <v>5101</v>
      </c>
      <c r="F239" s="15">
        <f t="shared" si="48"/>
        <v>6121.2</v>
      </c>
      <c r="H239" s="103"/>
      <c r="J239" s="103"/>
    </row>
    <row r="240" spans="2:10">
      <c r="B240" s="9"/>
      <c r="C240" s="55" t="s">
        <v>328</v>
      </c>
      <c r="D240" s="9"/>
      <c r="E240" s="16"/>
      <c r="F240" s="16"/>
      <c r="H240" s="103"/>
      <c r="J240" s="103"/>
    </row>
    <row r="241" spans="2:10">
      <c r="B241" s="5">
        <f>B239+1</f>
        <v>203</v>
      </c>
      <c r="C241" s="1" t="s">
        <v>134</v>
      </c>
      <c r="D241" s="4" t="s">
        <v>106</v>
      </c>
      <c r="E241" s="6">
        <v>130006</v>
      </c>
      <c r="F241" s="15">
        <f t="shared" ref="F241:F271" si="49">E241*1.2</f>
        <v>156007.19999999998</v>
      </c>
      <c r="H241" s="103"/>
      <c r="J241" s="103"/>
    </row>
    <row r="242" spans="2:10">
      <c r="B242" s="5">
        <f t="shared" ref="B242:B250" si="50">B241+1</f>
        <v>204</v>
      </c>
      <c r="C242" s="1" t="s">
        <v>135</v>
      </c>
      <c r="D242" s="4" t="s">
        <v>106</v>
      </c>
      <c r="E242" s="6">
        <v>102165</v>
      </c>
      <c r="F242" s="15">
        <f t="shared" si="49"/>
        <v>122598</v>
      </c>
      <c r="H242" s="103"/>
      <c r="J242" s="103"/>
    </row>
    <row r="243" spans="2:10">
      <c r="B243" s="5">
        <f t="shared" si="50"/>
        <v>205</v>
      </c>
      <c r="C243" s="1" t="s">
        <v>136</v>
      </c>
      <c r="D243" s="4" t="s">
        <v>106</v>
      </c>
      <c r="E243" s="6">
        <v>80796</v>
      </c>
      <c r="F243" s="15">
        <f t="shared" si="49"/>
        <v>96955.199999999997</v>
      </c>
      <c r="H243" s="103"/>
      <c r="J243" s="103"/>
    </row>
    <row r="244" spans="2:10">
      <c r="B244" s="5">
        <f t="shared" si="50"/>
        <v>206</v>
      </c>
      <c r="C244" s="1" t="s">
        <v>137</v>
      </c>
      <c r="D244" s="4" t="s">
        <v>106</v>
      </c>
      <c r="E244" s="6">
        <v>58694</v>
      </c>
      <c r="F244" s="15">
        <f t="shared" si="49"/>
        <v>70432.800000000003</v>
      </c>
      <c r="H244" s="103"/>
      <c r="J244" s="103"/>
    </row>
    <row r="245" spans="2:10">
      <c r="B245" s="5">
        <f t="shared" si="50"/>
        <v>207</v>
      </c>
      <c r="C245" s="1" t="s">
        <v>138</v>
      </c>
      <c r="D245" s="4" t="s">
        <v>106</v>
      </c>
      <c r="E245" s="6">
        <v>41979</v>
      </c>
      <c r="F245" s="15">
        <f t="shared" si="49"/>
        <v>50374.799999999996</v>
      </c>
      <c r="H245" s="103"/>
      <c r="J245" s="103"/>
    </row>
    <row r="246" spans="2:10">
      <c r="B246" s="5">
        <f t="shared" si="50"/>
        <v>208</v>
      </c>
      <c r="C246" s="1" t="s">
        <v>139</v>
      </c>
      <c r="D246" s="4" t="s">
        <v>106</v>
      </c>
      <c r="E246" s="6">
        <v>35824</v>
      </c>
      <c r="F246" s="15">
        <f t="shared" si="49"/>
        <v>42988.799999999996</v>
      </c>
      <c r="H246" s="103"/>
      <c r="J246" s="103"/>
    </row>
    <row r="247" spans="2:10">
      <c r="B247" s="5">
        <f t="shared" si="50"/>
        <v>209</v>
      </c>
      <c r="C247" s="1" t="s">
        <v>140</v>
      </c>
      <c r="D247" s="4" t="s">
        <v>106</v>
      </c>
      <c r="E247" s="6">
        <v>22605</v>
      </c>
      <c r="F247" s="15">
        <f t="shared" si="49"/>
        <v>27126</v>
      </c>
      <c r="H247" s="103"/>
      <c r="J247" s="103"/>
    </row>
    <row r="248" spans="2:10">
      <c r="B248" s="5">
        <f t="shared" si="50"/>
        <v>210</v>
      </c>
      <c r="C248" s="1" t="s">
        <v>141</v>
      </c>
      <c r="D248" s="4" t="s">
        <v>106</v>
      </c>
      <c r="E248" s="6">
        <v>20495</v>
      </c>
      <c r="F248" s="15">
        <f t="shared" si="49"/>
        <v>24594</v>
      </c>
      <c r="H248" s="103"/>
      <c r="J248" s="103"/>
    </row>
    <row r="249" spans="2:10">
      <c r="B249" s="5">
        <f t="shared" si="50"/>
        <v>211</v>
      </c>
      <c r="C249" s="1" t="s">
        <v>189</v>
      </c>
      <c r="D249" s="4" t="s">
        <v>106</v>
      </c>
      <c r="E249" s="6">
        <v>12565</v>
      </c>
      <c r="F249" s="15">
        <f t="shared" si="49"/>
        <v>15078</v>
      </c>
      <c r="H249" s="103"/>
      <c r="J249" s="103"/>
    </row>
    <row r="250" spans="2:10">
      <c r="B250" s="5">
        <f t="shared" si="50"/>
        <v>212</v>
      </c>
      <c r="C250" s="1" t="s">
        <v>430</v>
      </c>
      <c r="D250" s="4" t="s">
        <v>106</v>
      </c>
      <c r="E250" s="6">
        <v>8595</v>
      </c>
      <c r="F250" s="15">
        <f t="shared" ref="F250" si="51">E250*1.2</f>
        <v>10314</v>
      </c>
      <c r="H250" s="103"/>
      <c r="J250" s="103"/>
    </row>
    <row r="251" spans="2:10">
      <c r="B251" s="9"/>
      <c r="C251" s="55" t="s">
        <v>424</v>
      </c>
      <c r="D251" s="9"/>
      <c r="E251" s="16"/>
      <c r="F251" s="16"/>
      <c r="H251" s="103"/>
      <c r="J251" s="103"/>
    </row>
    <row r="252" spans="2:10">
      <c r="B252" s="5">
        <f>B250+1</f>
        <v>213</v>
      </c>
      <c r="C252" s="90" t="s">
        <v>411</v>
      </c>
      <c r="D252" s="4" t="s">
        <v>106</v>
      </c>
      <c r="E252" s="91">
        <v>204430</v>
      </c>
      <c r="F252" s="15">
        <f t="shared" ref="F252:F260" si="52">E252*1.2</f>
        <v>245316</v>
      </c>
      <c r="H252" s="103"/>
      <c r="J252" s="103"/>
    </row>
    <row r="253" spans="2:10">
      <c r="B253" s="5">
        <f t="shared" ref="B253:B261" si="53">B252+1</f>
        <v>214</v>
      </c>
      <c r="C253" s="90" t="s">
        <v>412</v>
      </c>
      <c r="D253" s="4" t="s">
        <v>106</v>
      </c>
      <c r="E253" s="91">
        <v>178004</v>
      </c>
      <c r="F253" s="15">
        <f t="shared" si="52"/>
        <v>213604.8</v>
      </c>
      <c r="H253" s="103"/>
      <c r="J253" s="103"/>
    </row>
    <row r="254" spans="2:10">
      <c r="B254" s="5">
        <f t="shared" si="53"/>
        <v>215</v>
      </c>
      <c r="C254" s="90" t="s">
        <v>413</v>
      </c>
      <c r="D254" s="4" t="s">
        <v>106</v>
      </c>
      <c r="E254" s="91">
        <v>155532</v>
      </c>
      <c r="F254" s="15">
        <f t="shared" si="52"/>
        <v>186638.4</v>
      </c>
      <c r="H254" s="103"/>
      <c r="J254" s="103"/>
    </row>
    <row r="255" spans="2:10">
      <c r="B255" s="5">
        <f t="shared" si="53"/>
        <v>216</v>
      </c>
      <c r="C255" s="90" t="s">
        <v>414</v>
      </c>
      <c r="D255" s="4" t="s">
        <v>106</v>
      </c>
      <c r="E255" s="91">
        <v>118672</v>
      </c>
      <c r="F255" s="15">
        <f t="shared" si="52"/>
        <v>142406.39999999999</v>
      </c>
      <c r="H255" s="103"/>
      <c r="J255" s="103"/>
    </row>
    <row r="256" spans="2:10">
      <c r="B256" s="5">
        <f t="shared" si="53"/>
        <v>217</v>
      </c>
      <c r="C256" s="90" t="s">
        <v>415</v>
      </c>
      <c r="D256" s="4" t="s">
        <v>106</v>
      </c>
      <c r="E256" s="91">
        <v>83707</v>
      </c>
      <c r="F256" s="15">
        <f t="shared" si="52"/>
        <v>100448.4</v>
      </c>
      <c r="H256" s="103"/>
      <c r="J256" s="103"/>
    </row>
    <row r="257" spans="2:10">
      <c r="B257" s="5">
        <f t="shared" si="53"/>
        <v>218</v>
      </c>
      <c r="C257" s="90" t="s">
        <v>416</v>
      </c>
      <c r="D257" s="4" t="s">
        <v>106</v>
      </c>
      <c r="E257" s="91">
        <v>60595</v>
      </c>
      <c r="F257" s="15">
        <f t="shared" si="52"/>
        <v>72714</v>
      </c>
      <c r="H257" s="103"/>
      <c r="J257" s="103"/>
    </row>
    <row r="258" spans="2:10">
      <c r="B258" s="5">
        <f t="shared" si="53"/>
        <v>219</v>
      </c>
      <c r="C258" s="90" t="s">
        <v>417</v>
      </c>
      <c r="D258" s="4" t="s">
        <v>106</v>
      </c>
      <c r="E258" s="91">
        <v>37305</v>
      </c>
      <c r="F258" s="15">
        <f t="shared" si="52"/>
        <v>44766</v>
      </c>
      <c r="H258" s="103"/>
      <c r="J258" s="103"/>
    </row>
    <row r="259" spans="2:10">
      <c r="B259" s="5">
        <f t="shared" si="53"/>
        <v>220</v>
      </c>
      <c r="C259" s="90" t="s">
        <v>418</v>
      </c>
      <c r="D259" s="4" t="s">
        <v>106</v>
      </c>
      <c r="E259" s="91">
        <v>33602</v>
      </c>
      <c r="F259" s="15">
        <f t="shared" si="52"/>
        <v>40322.400000000001</v>
      </c>
      <c r="H259" s="103"/>
      <c r="J259" s="103"/>
    </row>
    <row r="260" spans="2:10">
      <c r="B260" s="5">
        <f t="shared" si="53"/>
        <v>221</v>
      </c>
      <c r="C260" s="90" t="s">
        <v>419</v>
      </c>
      <c r="D260" s="4" t="s">
        <v>106</v>
      </c>
      <c r="E260" s="91">
        <v>19661</v>
      </c>
      <c r="F260" s="15">
        <f t="shared" si="52"/>
        <v>23593.200000000001</v>
      </c>
      <c r="H260" s="103"/>
      <c r="J260" s="103"/>
    </row>
    <row r="261" spans="2:10">
      <c r="B261" s="5">
        <f t="shared" si="53"/>
        <v>222</v>
      </c>
      <c r="C261" s="90" t="s">
        <v>431</v>
      </c>
      <c r="D261" s="4" t="s">
        <v>106</v>
      </c>
      <c r="E261" s="91">
        <v>18011</v>
      </c>
      <c r="F261" s="15">
        <f t="shared" ref="F261" si="54">E261*1.2</f>
        <v>21613.200000000001</v>
      </c>
      <c r="H261" s="103"/>
      <c r="J261" s="103"/>
    </row>
    <row r="262" spans="2:10">
      <c r="B262" s="9"/>
      <c r="C262" s="55" t="s">
        <v>329</v>
      </c>
      <c r="D262" s="9"/>
      <c r="E262" s="16"/>
      <c r="F262" s="16"/>
      <c r="H262" s="103"/>
      <c r="J262" s="103"/>
    </row>
    <row r="263" spans="2:10">
      <c r="B263" s="5">
        <f>B261+1</f>
        <v>223</v>
      </c>
      <c r="C263" s="1" t="s">
        <v>126</v>
      </c>
      <c r="D263" s="4" t="s">
        <v>106</v>
      </c>
      <c r="E263" s="6">
        <v>262031</v>
      </c>
      <c r="F263" s="15">
        <f t="shared" si="49"/>
        <v>314437.2</v>
      </c>
      <c r="H263" s="103"/>
      <c r="J263" s="103"/>
    </row>
    <row r="264" spans="2:10">
      <c r="B264" s="5">
        <f t="shared" ref="B264:B272" si="55">B263+1</f>
        <v>224</v>
      </c>
      <c r="C264" s="1" t="s">
        <v>127</v>
      </c>
      <c r="D264" s="4" t="s">
        <v>106</v>
      </c>
      <c r="E264" s="6">
        <v>197162</v>
      </c>
      <c r="F264" s="15">
        <f t="shared" si="49"/>
        <v>236594.4</v>
      </c>
      <c r="H264" s="103"/>
      <c r="J264" s="103"/>
    </row>
    <row r="265" spans="2:10">
      <c r="B265" s="5">
        <f t="shared" si="55"/>
        <v>225</v>
      </c>
      <c r="C265" s="1" t="s">
        <v>128</v>
      </c>
      <c r="D265" s="4" t="s">
        <v>106</v>
      </c>
      <c r="E265" s="6">
        <v>175516</v>
      </c>
      <c r="F265" s="15">
        <f t="shared" si="49"/>
        <v>210619.19999999998</v>
      </c>
      <c r="H265" s="103"/>
      <c r="J265" s="103"/>
    </row>
    <row r="266" spans="2:10">
      <c r="B266" s="5">
        <f t="shared" si="55"/>
        <v>226</v>
      </c>
      <c r="C266" s="1" t="s">
        <v>129</v>
      </c>
      <c r="D266" s="4" t="s">
        <v>106</v>
      </c>
      <c r="E266" s="6">
        <v>133070</v>
      </c>
      <c r="F266" s="15">
        <f t="shared" si="49"/>
        <v>159684</v>
      </c>
      <c r="H266" s="103"/>
      <c r="J266" s="103"/>
    </row>
    <row r="267" spans="2:10">
      <c r="B267" s="5">
        <f t="shared" si="55"/>
        <v>227</v>
      </c>
      <c r="C267" s="1" t="s">
        <v>130</v>
      </c>
      <c r="D267" s="4" t="s">
        <v>106</v>
      </c>
      <c r="E267" s="6">
        <v>91265</v>
      </c>
      <c r="F267" s="15">
        <f t="shared" si="49"/>
        <v>109518</v>
      </c>
      <c r="H267" s="103"/>
      <c r="J267" s="103"/>
    </row>
    <row r="268" spans="2:10">
      <c r="B268" s="5">
        <f t="shared" si="55"/>
        <v>228</v>
      </c>
      <c r="C268" s="1" t="s">
        <v>131</v>
      </c>
      <c r="D268" s="4" t="s">
        <v>106</v>
      </c>
      <c r="E268" s="6">
        <v>66301</v>
      </c>
      <c r="F268" s="15">
        <f t="shared" si="49"/>
        <v>79561.2</v>
      </c>
      <c r="H268" s="103"/>
      <c r="J268" s="103"/>
    </row>
    <row r="269" spans="2:10">
      <c r="B269" s="5">
        <f t="shared" si="55"/>
        <v>229</v>
      </c>
      <c r="C269" s="1" t="s">
        <v>132</v>
      </c>
      <c r="D269" s="4" t="s">
        <v>106</v>
      </c>
      <c r="E269" s="6">
        <v>51732</v>
      </c>
      <c r="F269" s="15">
        <f t="shared" si="49"/>
        <v>62078.399999999994</v>
      </c>
      <c r="H269" s="103"/>
      <c r="J269" s="103"/>
    </row>
    <row r="270" spans="2:10">
      <c r="B270" s="5">
        <f t="shared" si="55"/>
        <v>230</v>
      </c>
      <c r="C270" s="1" t="s">
        <v>133</v>
      </c>
      <c r="D270" s="4" t="s">
        <v>106</v>
      </c>
      <c r="E270" s="6">
        <v>42119</v>
      </c>
      <c r="F270" s="15">
        <f t="shared" si="49"/>
        <v>50542.799999999996</v>
      </c>
      <c r="H270" s="103"/>
      <c r="J270" s="103"/>
    </row>
    <row r="271" spans="2:10">
      <c r="B271" s="5">
        <f t="shared" si="55"/>
        <v>231</v>
      </c>
      <c r="C271" s="1" t="s">
        <v>188</v>
      </c>
      <c r="D271" s="4" t="s">
        <v>106</v>
      </c>
      <c r="E271" s="6">
        <v>29551</v>
      </c>
      <c r="F271" s="15">
        <f t="shared" si="49"/>
        <v>35461.199999999997</v>
      </c>
      <c r="H271" s="103"/>
      <c r="J271" s="103"/>
    </row>
    <row r="272" spans="2:10">
      <c r="B272" s="5">
        <f t="shared" si="55"/>
        <v>232</v>
      </c>
      <c r="C272" s="1" t="s">
        <v>432</v>
      </c>
      <c r="D272" s="4" t="s">
        <v>106</v>
      </c>
      <c r="E272" s="6">
        <v>20532</v>
      </c>
      <c r="F272" s="15">
        <f t="shared" ref="F272" si="56">E272*1.2</f>
        <v>24638.399999999998</v>
      </c>
      <c r="H272" s="103"/>
      <c r="J272" s="103"/>
    </row>
    <row r="273" spans="2:10">
      <c r="B273" s="54"/>
      <c r="C273" s="55" t="s">
        <v>330</v>
      </c>
      <c r="D273" s="54"/>
      <c r="E273" s="56"/>
      <c r="F273" s="56"/>
      <c r="H273" s="103"/>
      <c r="J273" s="103"/>
    </row>
    <row r="274" spans="2:10">
      <c r="B274" s="5">
        <f>B272+1</f>
        <v>233</v>
      </c>
      <c r="C274" s="87" t="s">
        <v>355</v>
      </c>
      <c r="D274" s="4" t="s">
        <v>106</v>
      </c>
      <c r="E274" s="88">
        <v>50423</v>
      </c>
      <c r="F274" s="53">
        <f t="shared" ref="F274:F276" si="57">E274*1.2</f>
        <v>60507.6</v>
      </c>
      <c r="H274" s="103"/>
      <c r="J274" s="103"/>
    </row>
    <row r="275" spans="2:10">
      <c r="B275" s="5">
        <f t="shared" ref="B275:B284" si="58">B274+1</f>
        <v>234</v>
      </c>
      <c r="C275" s="87" t="s">
        <v>356</v>
      </c>
      <c r="D275" s="4" t="s">
        <v>106</v>
      </c>
      <c r="E275" s="88">
        <v>39400</v>
      </c>
      <c r="F275" s="53">
        <f t="shared" si="57"/>
        <v>47280</v>
      </c>
      <c r="H275" s="103"/>
      <c r="J275" s="103"/>
    </row>
    <row r="276" spans="2:10">
      <c r="B276" s="5">
        <f t="shared" si="58"/>
        <v>235</v>
      </c>
      <c r="C276" s="87" t="s">
        <v>357</v>
      </c>
      <c r="D276" s="4" t="s">
        <v>106</v>
      </c>
      <c r="E276" s="88">
        <v>32203</v>
      </c>
      <c r="F276" s="53">
        <f t="shared" si="57"/>
        <v>38643.599999999999</v>
      </c>
      <c r="H276" s="103"/>
      <c r="J276" s="103"/>
    </row>
    <row r="277" spans="2:10">
      <c r="B277" s="5">
        <f t="shared" si="58"/>
        <v>236</v>
      </c>
      <c r="C277" s="1" t="s">
        <v>254</v>
      </c>
      <c r="D277" s="4" t="s">
        <v>106</v>
      </c>
      <c r="E277" s="6">
        <v>23741</v>
      </c>
      <c r="F277" s="53">
        <f t="shared" ref="F277:F309" si="59">E277*1.2</f>
        <v>28489.200000000001</v>
      </c>
      <c r="H277" s="103"/>
      <c r="J277" s="103"/>
    </row>
    <row r="278" spans="2:10">
      <c r="B278" s="5">
        <f t="shared" si="58"/>
        <v>237</v>
      </c>
      <c r="C278" s="1" t="s">
        <v>255</v>
      </c>
      <c r="D278" s="4" t="s">
        <v>106</v>
      </c>
      <c r="E278" s="6">
        <v>16569</v>
      </c>
      <c r="F278" s="53">
        <f t="shared" si="59"/>
        <v>19882.8</v>
      </c>
      <c r="H278" s="103"/>
      <c r="J278" s="103"/>
    </row>
    <row r="279" spans="2:10">
      <c r="B279" s="5">
        <f t="shared" si="58"/>
        <v>238</v>
      </c>
      <c r="C279" s="1" t="s">
        <v>256</v>
      </c>
      <c r="D279" s="4" t="s">
        <v>106</v>
      </c>
      <c r="E279" s="6">
        <v>13801</v>
      </c>
      <c r="F279" s="53">
        <f t="shared" si="59"/>
        <v>16561.2</v>
      </c>
      <c r="H279" s="103"/>
      <c r="J279" s="103"/>
    </row>
    <row r="280" spans="2:10">
      <c r="B280" s="5">
        <f t="shared" si="58"/>
        <v>239</v>
      </c>
      <c r="C280" s="1" t="s">
        <v>257</v>
      </c>
      <c r="D280" s="4" t="s">
        <v>106</v>
      </c>
      <c r="E280" s="6">
        <v>10040</v>
      </c>
      <c r="F280" s="53">
        <f t="shared" si="59"/>
        <v>12048</v>
      </c>
      <c r="H280" s="103"/>
      <c r="J280" s="103"/>
    </row>
    <row r="281" spans="2:10">
      <c r="B281" s="5">
        <f t="shared" si="58"/>
        <v>240</v>
      </c>
      <c r="C281" s="1" t="s">
        <v>258</v>
      </c>
      <c r="D281" s="4" t="s">
        <v>106</v>
      </c>
      <c r="E281" s="6">
        <v>6743</v>
      </c>
      <c r="F281" s="53">
        <f t="shared" si="59"/>
        <v>8091.5999999999995</v>
      </c>
      <c r="H281" s="103"/>
      <c r="J281" s="103"/>
    </row>
    <row r="282" spans="2:10">
      <c r="B282" s="5">
        <f t="shared" si="58"/>
        <v>241</v>
      </c>
      <c r="C282" s="1" t="s">
        <v>259</v>
      </c>
      <c r="D282" s="4" t="s">
        <v>106</v>
      </c>
      <c r="E282" s="6">
        <v>5001</v>
      </c>
      <c r="F282" s="53">
        <f t="shared" si="59"/>
        <v>6001.2</v>
      </c>
      <c r="H282" s="103"/>
      <c r="J282" s="103"/>
    </row>
    <row r="283" spans="2:10">
      <c r="B283" s="5">
        <f t="shared" si="58"/>
        <v>242</v>
      </c>
      <c r="C283" s="1" t="s">
        <v>260</v>
      </c>
      <c r="D283" s="4" t="s">
        <v>106</v>
      </c>
      <c r="E283" s="6">
        <v>3375</v>
      </c>
      <c r="F283" s="53">
        <f t="shared" si="59"/>
        <v>4050</v>
      </c>
      <c r="H283" s="103"/>
      <c r="J283" s="103"/>
    </row>
    <row r="284" spans="2:10">
      <c r="B284" s="5">
        <f t="shared" si="58"/>
        <v>243</v>
      </c>
      <c r="C284" s="1" t="s">
        <v>261</v>
      </c>
      <c r="D284" s="4" t="s">
        <v>106</v>
      </c>
      <c r="E284" s="6">
        <v>2528</v>
      </c>
      <c r="F284" s="53">
        <f t="shared" si="59"/>
        <v>3033.6</v>
      </c>
      <c r="H284" s="103"/>
      <c r="J284" s="103"/>
    </row>
    <row r="285" spans="2:10">
      <c r="B285" s="54"/>
      <c r="C285" s="55" t="s">
        <v>426</v>
      </c>
      <c r="D285" s="54"/>
      <c r="E285" s="56"/>
      <c r="F285" s="56"/>
      <c r="H285" s="103"/>
      <c r="J285" s="103"/>
    </row>
    <row r="286" spans="2:10">
      <c r="B286" s="5">
        <f>B284+1</f>
        <v>244</v>
      </c>
      <c r="C286" s="90" t="s">
        <v>372</v>
      </c>
      <c r="D286" s="4" t="s">
        <v>106</v>
      </c>
      <c r="E286" s="91">
        <v>82736</v>
      </c>
      <c r="F286" s="53">
        <f t="shared" ref="F286:F297" si="60">E286*1.2</f>
        <v>99283.199999999997</v>
      </c>
      <c r="H286" s="103"/>
      <c r="J286" s="103"/>
    </row>
    <row r="287" spans="2:10">
      <c r="B287" s="5">
        <f t="shared" ref="B287:B297" si="61">B286+1</f>
        <v>245</v>
      </c>
      <c r="C287" s="90" t="s">
        <v>373</v>
      </c>
      <c r="D287" s="4" t="s">
        <v>106</v>
      </c>
      <c r="E287" s="91">
        <v>67476</v>
      </c>
      <c r="F287" s="53">
        <f t="shared" si="60"/>
        <v>80971.199999999997</v>
      </c>
      <c r="H287" s="103"/>
      <c r="J287" s="103"/>
    </row>
    <row r="288" spans="2:10">
      <c r="B288" s="5">
        <f t="shared" si="61"/>
        <v>246</v>
      </c>
      <c r="C288" s="90" t="s">
        <v>374</v>
      </c>
      <c r="D288" s="4" t="s">
        <v>106</v>
      </c>
      <c r="E288" s="91">
        <v>61203</v>
      </c>
      <c r="F288" s="53">
        <f t="shared" si="60"/>
        <v>73443.599999999991</v>
      </c>
      <c r="H288" s="103"/>
      <c r="J288" s="103"/>
    </row>
    <row r="289" spans="2:10">
      <c r="B289" s="5">
        <f t="shared" si="61"/>
        <v>247</v>
      </c>
      <c r="C289" s="90" t="s">
        <v>375</v>
      </c>
      <c r="D289" s="4" t="s">
        <v>106</v>
      </c>
      <c r="E289" s="91">
        <v>49102</v>
      </c>
      <c r="F289" s="53">
        <f t="shared" si="60"/>
        <v>58922.400000000001</v>
      </c>
      <c r="H289" s="103"/>
      <c r="J289" s="103"/>
    </row>
    <row r="290" spans="2:10">
      <c r="B290" s="5">
        <f t="shared" si="61"/>
        <v>248</v>
      </c>
      <c r="C290" s="90" t="s">
        <v>376</v>
      </c>
      <c r="D290" s="4" t="s">
        <v>106</v>
      </c>
      <c r="E290" s="91">
        <v>34757</v>
      </c>
      <c r="F290" s="53">
        <f t="shared" si="60"/>
        <v>41708.400000000001</v>
      </c>
      <c r="H290" s="103"/>
      <c r="J290" s="103"/>
    </row>
    <row r="291" spans="2:10">
      <c r="B291" s="5">
        <f t="shared" si="61"/>
        <v>249</v>
      </c>
      <c r="C291" s="90" t="s">
        <v>377</v>
      </c>
      <c r="D291" s="4" t="s">
        <v>106</v>
      </c>
      <c r="E291" s="91">
        <v>36929</v>
      </c>
      <c r="F291" s="53">
        <f t="shared" si="60"/>
        <v>44314.799999999996</v>
      </c>
      <c r="H291" s="103"/>
      <c r="J291" s="103"/>
    </row>
    <row r="292" spans="2:10">
      <c r="B292" s="5">
        <f t="shared" si="61"/>
        <v>250</v>
      </c>
      <c r="C292" s="90" t="s">
        <v>378</v>
      </c>
      <c r="D292" s="4" t="s">
        <v>106</v>
      </c>
      <c r="E292" s="91">
        <v>31082</v>
      </c>
      <c r="F292" s="53">
        <f t="shared" si="60"/>
        <v>37298.400000000001</v>
      </c>
      <c r="H292" s="103"/>
      <c r="J292" s="103"/>
    </row>
    <row r="293" spans="2:10">
      <c r="B293" s="5">
        <f t="shared" si="61"/>
        <v>251</v>
      </c>
      <c r="C293" s="90" t="s">
        <v>379</v>
      </c>
      <c r="D293" s="4" t="s">
        <v>106</v>
      </c>
      <c r="E293" s="91">
        <v>14140</v>
      </c>
      <c r="F293" s="53">
        <f t="shared" si="60"/>
        <v>16968</v>
      </c>
      <c r="H293" s="103"/>
      <c r="J293" s="103"/>
    </row>
    <row r="294" spans="2:10">
      <c r="B294" s="5">
        <f t="shared" si="61"/>
        <v>252</v>
      </c>
      <c r="C294" s="90" t="s">
        <v>380</v>
      </c>
      <c r="D294" s="4" t="s">
        <v>106</v>
      </c>
      <c r="E294" s="91">
        <v>13430</v>
      </c>
      <c r="F294" s="53">
        <f t="shared" si="60"/>
        <v>16116</v>
      </c>
      <c r="H294" s="103"/>
      <c r="J294" s="103"/>
    </row>
    <row r="295" spans="2:10">
      <c r="B295" s="5">
        <f t="shared" si="61"/>
        <v>253</v>
      </c>
      <c r="C295" s="106" t="s">
        <v>425</v>
      </c>
      <c r="D295" s="4" t="s">
        <v>106</v>
      </c>
      <c r="E295" s="25">
        <v>13014</v>
      </c>
      <c r="F295" s="53">
        <f t="shared" si="60"/>
        <v>15616.8</v>
      </c>
      <c r="H295" s="103"/>
      <c r="J295" s="103"/>
    </row>
    <row r="296" spans="2:10">
      <c r="B296" s="5">
        <f t="shared" si="61"/>
        <v>254</v>
      </c>
      <c r="C296" s="90" t="s">
        <v>381</v>
      </c>
      <c r="D296" s="4" t="s">
        <v>106</v>
      </c>
      <c r="E296" s="91">
        <v>7678</v>
      </c>
      <c r="F296" s="53">
        <f t="shared" si="60"/>
        <v>9213.6</v>
      </c>
      <c r="H296" s="103"/>
      <c r="J296" s="103"/>
    </row>
    <row r="297" spans="2:10">
      <c r="B297" s="5">
        <f t="shared" si="61"/>
        <v>255</v>
      </c>
      <c r="C297" s="90" t="s">
        <v>382</v>
      </c>
      <c r="D297" s="4" t="s">
        <v>106</v>
      </c>
      <c r="E297" s="91">
        <v>5902</v>
      </c>
      <c r="F297" s="53">
        <f t="shared" si="60"/>
        <v>7082.4</v>
      </c>
      <c r="H297" s="103"/>
      <c r="J297" s="103"/>
    </row>
    <row r="298" spans="2:10">
      <c r="B298" s="54"/>
      <c r="C298" s="55" t="s">
        <v>331</v>
      </c>
      <c r="D298" s="54"/>
      <c r="E298" s="56"/>
      <c r="F298" s="56"/>
      <c r="H298" s="103"/>
      <c r="J298" s="103"/>
    </row>
    <row r="299" spans="2:10">
      <c r="B299" s="5">
        <f>B297+1</f>
        <v>256</v>
      </c>
      <c r="C299" s="87" t="s">
        <v>358</v>
      </c>
      <c r="D299" s="4" t="s">
        <v>106</v>
      </c>
      <c r="E299" s="88">
        <v>97116</v>
      </c>
      <c r="F299" s="53">
        <f t="shared" si="59"/>
        <v>116539.2</v>
      </c>
      <c r="H299" s="103"/>
      <c r="J299" s="103"/>
    </row>
    <row r="300" spans="2:10">
      <c r="B300" s="5">
        <f t="shared" ref="B300:B309" si="62">B299+1</f>
        <v>257</v>
      </c>
      <c r="C300" s="87" t="s">
        <v>359</v>
      </c>
      <c r="D300" s="4" t="s">
        <v>106</v>
      </c>
      <c r="E300" s="88">
        <v>76805</v>
      </c>
      <c r="F300" s="53">
        <f t="shared" si="59"/>
        <v>92166</v>
      </c>
      <c r="H300" s="103"/>
      <c r="J300" s="103"/>
    </row>
    <row r="301" spans="2:10">
      <c r="B301" s="5">
        <f t="shared" si="62"/>
        <v>258</v>
      </c>
      <c r="C301" s="87" t="s">
        <v>360</v>
      </c>
      <c r="D301" s="4" t="s">
        <v>106</v>
      </c>
      <c r="E301" s="88">
        <v>68978</v>
      </c>
      <c r="F301" s="53">
        <f t="shared" si="59"/>
        <v>82773.599999999991</v>
      </c>
      <c r="H301" s="103"/>
      <c r="J301" s="103"/>
    </row>
    <row r="302" spans="2:10">
      <c r="B302" s="5">
        <f t="shared" si="62"/>
        <v>259</v>
      </c>
      <c r="C302" s="1" t="s">
        <v>246</v>
      </c>
      <c r="D302" s="4" t="s">
        <v>106</v>
      </c>
      <c r="E302" s="6">
        <v>48821</v>
      </c>
      <c r="F302" s="53">
        <f t="shared" si="59"/>
        <v>58585.2</v>
      </c>
      <c r="H302" s="103"/>
      <c r="J302" s="103"/>
    </row>
    <row r="303" spans="2:10">
      <c r="B303" s="5">
        <f t="shared" si="62"/>
        <v>260</v>
      </c>
      <c r="C303" s="1" t="s">
        <v>247</v>
      </c>
      <c r="D303" s="4" t="s">
        <v>106</v>
      </c>
      <c r="E303" s="6">
        <v>35928</v>
      </c>
      <c r="F303" s="53">
        <f t="shared" si="59"/>
        <v>43113.599999999999</v>
      </c>
      <c r="H303" s="103"/>
      <c r="J303" s="103"/>
    </row>
    <row r="304" spans="2:10">
      <c r="B304" s="5">
        <f t="shared" si="62"/>
        <v>261</v>
      </c>
      <c r="C304" s="1" t="s">
        <v>248</v>
      </c>
      <c r="D304" s="4" t="s">
        <v>106</v>
      </c>
      <c r="E304" s="6">
        <v>44478</v>
      </c>
      <c r="F304" s="53">
        <f t="shared" si="59"/>
        <v>53373.599999999999</v>
      </c>
      <c r="H304" s="103"/>
      <c r="J304" s="103"/>
    </row>
    <row r="305" spans="2:10">
      <c r="B305" s="5">
        <f t="shared" si="62"/>
        <v>262</v>
      </c>
      <c r="C305" s="1" t="s">
        <v>249</v>
      </c>
      <c r="D305" s="4" t="s">
        <v>106</v>
      </c>
      <c r="E305" s="6">
        <v>30816</v>
      </c>
      <c r="F305" s="53">
        <f t="shared" si="59"/>
        <v>36979.199999999997</v>
      </c>
      <c r="H305" s="103"/>
      <c r="J305" s="103"/>
    </row>
    <row r="306" spans="2:10">
      <c r="B306" s="5">
        <f t="shared" si="62"/>
        <v>263</v>
      </c>
      <c r="C306" s="1" t="s">
        <v>250</v>
      </c>
      <c r="D306" s="4" t="s">
        <v>106</v>
      </c>
      <c r="E306" s="6">
        <v>25320</v>
      </c>
      <c r="F306" s="53">
        <f t="shared" si="59"/>
        <v>30384</v>
      </c>
      <c r="H306" s="103"/>
      <c r="J306" s="103"/>
    </row>
    <row r="307" spans="2:10">
      <c r="B307" s="5">
        <f t="shared" si="62"/>
        <v>264</v>
      </c>
      <c r="C307" s="1" t="s">
        <v>251</v>
      </c>
      <c r="D307" s="4" t="s">
        <v>106</v>
      </c>
      <c r="E307" s="6">
        <v>23724</v>
      </c>
      <c r="F307" s="53">
        <f t="shared" si="59"/>
        <v>28468.799999999999</v>
      </c>
      <c r="H307" s="103"/>
      <c r="J307" s="103"/>
    </row>
    <row r="308" spans="2:10">
      <c r="B308" s="5">
        <f t="shared" si="62"/>
        <v>265</v>
      </c>
      <c r="C308" s="1" t="s">
        <v>252</v>
      </c>
      <c r="D308" s="4" t="s">
        <v>106</v>
      </c>
      <c r="E308" s="6">
        <v>15397</v>
      </c>
      <c r="F308" s="53">
        <f t="shared" si="59"/>
        <v>18476.399999999998</v>
      </c>
      <c r="H308" s="103"/>
      <c r="J308" s="103"/>
    </row>
    <row r="309" spans="2:10">
      <c r="B309" s="5">
        <f t="shared" si="62"/>
        <v>266</v>
      </c>
      <c r="C309" s="1" t="s">
        <v>253</v>
      </c>
      <c r="D309" s="4" t="s">
        <v>106</v>
      </c>
      <c r="E309" s="6">
        <v>13231</v>
      </c>
      <c r="F309" s="53">
        <f t="shared" si="59"/>
        <v>15877.199999999999</v>
      </c>
      <c r="H309" s="103"/>
      <c r="J309" s="103"/>
    </row>
    <row r="310" spans="2:10">
      <c r="B310" s="54"/>
      <c r="C310" s="55" t="s">
        <v>363</v>
      </c>
      <c r="D310" s="54"/>
      <c r="E310" s="56"/>
      <c r="F310" s="56"/>
      <c r="H310" s="103"/>
      <c r="J310" s="103"/>
    </row>
    <row r="311" spans="2:10">
      <c r="B311" s="5">
        <f>B309+1</f>
        <v>267</v>
      </c>
      <c r="C311" s="87" t="s">
        <v>346</v>
      </c>
      <c r="D311" s="4" t="s">
        <v>106</v>
      </c>
      <c r="E311" s="88">
        <v>33254</v>
      </c>
      <c r="F311" s="53">
        <f t="shared" ref="F311:F319" si="63">E311*1.2</f>
        <v>39904.799999999996</v>
      </c>
      <c r="H311" s="103"/>
      <c r="J311" s="103"/>
    </row>
    <row r="312" spans="2:10">
      <c r="B312" s="5">
        <f t="shared" ref="B312:B319" si="64">B311+1</f>
        <v>268</v>
      </c>
      <c r="C312" s="87" t="s">
        <v>347</v>
      </c>
      <c r="D312" s="4" t="s">
        <v>106</v>
      </c>
      <c r="E312" s="88">
        <v>24393</v>
      </c>
      <c r="F312" s="53">
        <f t="shared" si="63"/>
        <v>29271.599999999999</v>
      </c>
      <c r="H312" s="103"/>
      <c r="J312" s="103"/>
    </row>
    <row r="313" spans="2:10">
      <c r="B313" s="5">
        <f t="shared" si="64"/>
        <v>269</v>
      </c>
      <c r="C313" s="87" t="s">
        <v>348</v>
      </c>
      <c r="D313" s="4" t="s">
        <v>106</v>
      </c>
      <c r="E313" s="88">
        <v>21302</v>
      </c>
      <c r="F313" s="53">
        <f t="shared" si="63"/>
        <v>25562.399999999998</v>
      </c>
      <c r="H313" s="103"/>
      <c r="J313" s="103"/>
    </row>
    <row r="314" spans="2:10">
      <c r="B314" s="5">
        <f t="shared" si="64"/>
        <v>270</v>
      </c>
      <c r="C314" s="87" t="s">
        <v>349</v>
      </c>
      <c r="D314" s="4" t="s">
        <v>106</v>
      </c>
      <c r="E314" s="88">
        <v>16940</v>
      </c>
      <c r="F314" s="53">
        <f t="shared" si="63"/>
        <v>20328</v>
      </c>
      <c r="H314" s="103"/>
      <c r="J314" s="103"/>
    </row>
    <row r="315" spans="2:10">
      <c r="B315" s="5">
        <f t="shared" si="64"/>
        <v>271</v>
      </c>
      <c r="C315" s="87" t="s">
        <v>350</v>
      </c>
      <c r="D315" s="4" t="s">
        <v>106</v>
      </c>
      <c r="E315" s="88">
        <v>10873</v>
      </c>
      <c r="F315" s="53">
        <f t="shared" si="63"/>
        <v>13047.6</v>
      </c>
      <c r="H315" s="103"/>
      <c r="J315" s="103"/>
    </row>
    <row r="316" spans="2:10">
      <c r="B316" s="5">
        <f t="shared" si="64"/>
        <v>272</v>
      </c>
      <c r="C316" s="87" t="s">
        <v>351</v>
      </c>
      <c r="D316" s="4" t="s">
        <v>106</v>
      </c>
      <c r="E316" s="88">
        <v>9363</v>
      </c>
      <c r="F316" s="53">
        <f t="shared" si="63"/>
        <v>11235.6</v>
      </c>
      <c r="H316" s="103"/>
      <c r="J316" s="103"/>
    </row>
    <row r="317" spans="2:10">
      <c r="B317" s="5">
        <f t="shared" si="64"/>
        <v>273</v>
      </c>
      <c r="C317" s="87" t="s">
        <v>352</v>
      </c>
      <c r="D317" s="4" t="s">
        <v>106</v>
      </c>
      <c r="E317" s="88">
        <v>5650</v>
      </c>
      <c r="F317" s="53">
        <f t="shared" si="63"/>
        <v>6780</v>
      </c>
      <c r="H317" s="103"/>
      <c r="J317" s="103"/>
    </row>
    <row r="318" spans="2:10">
      <c r="B318" s="5">
        <f t="shared" si="64"/>
        <v>274</v>
      </c>
      <c r="C318" s="87" t="s">
        <v>353</v>
      </c>
      <c r="D318" s="4" t="s">
        <v>106</v>
      </c>
      <c r="E318" s="88">
        <v>4585</v>
      </c>
      <c r="F318" s="53">
        <f t="shared" si="63"/>
        <v>5502</v>
      </c>
      <c r="H318" s="103"/>
      <c r="J318" s="103"/>
    </row>
    <row r="319" spans="2:10">
      <c r="B319" s="5">
        <f t="shared" si="64"/>
        <v>275</v>
      </c>
      <c r="C319" s="87" t="s">
        <v>354</v>
      </c>
      <c r="D319" s="4" t="s">
        <v>106</v>
      </c>
      <c r="E319" s="88">
        <v>2233</v>
      </c>
      <c r="F319" s="53">
        <f t="shared" si="63"/>
        <v>2679.6</v>
      </c>
      <c r="H319" s="103"/>
      <c r="J319" s="103"/>
    </row>
    <row r="320" spans="2:10">
      <c r="B320" s="54"/>
      <c r="C320" s="55" t="s">
        <v>332</v>
      </c>
      <c r="D320" s="54"/>
      <c r="E320" s="56"/>
      <c r="F320" s="56"/>
      <c r="H320" s="103"/>
      <c r="J320" s="103"/>
    </row>
    <row r="321" spans="2:10">
      <c r="B321" s="5">
        <f>B319+1</f>
        <v>276</v>
      </c>
      <c r="C321" s="1" t="s">
        <v>262</v>
      </c>
      <c r="D321" s="4" t="s">
        <v>106</v>
      </c>
      <c r="E321" s="6">
        <v>8628</v>
      </c>
      <c r="F321" s="53">
        <f t="shared" ref="F321:F328" si="65">E321*1.2</f>
        <v>10353.6</v>
      </c>
      <c r="H321" s="103"/>
      <c r="J321" s="103"/>
    </row>
    <row r="322" spans="2:10">
      <c r="B322" s="5">
        <f t="shared" ref="B322:B328" si="66">B321+1</f>
        <v>277</v>
      </c>
      <c r="C322" s="1" t="s">
        <v>263</v>
      </c>
      <c r="D322" s="4" t="s">
        <v>106</v>
      </c>
      <c r="E322" s="6">
        <v>6069</v>
      </c>
      <c r="F322" s="53">
        <f t="shared" si="65"/>
        <v>7282.8</v>
      </c>
      <c r="H322" s="103"/>
      <c r="J322" s="103"/>
    </row>
    <row r="323" spans="2:10">
      <c r="B323" s="5">
        <f t="shared" si="66"/>
        <v>278</v>
      </c>
      <c r="C323" s="1" t="s">
        <v>264</v>
      </c>
      <c r="D323" s="4" t="s">
        <v>106</v>
      </c>
      <c r="E323" s="6">
        <v>5355</v>
      </c>
      <c r="F323" s="53">
        <f t="shared" si="65"/>
        <v>6426</v>
      </c>
      <c r="H323" s="103"/>
      <c r="J323" s="103"/>
    </row>
    <row r="324" spans="2:10">
      <c r="B324" s="5">
        <f t="shared" si="66"/>
        <v>279</v>
      </c>
      <c r="C324" s="1" t="s">
        <v>265</v>
      </c>
      <c r="D324" s="4" t="s">
        <v>106</v>
      </c>
      <c r="E324" s="6">
        <v>3957</v>
      </c>
      <c r="F324" s="53">
        <f t="shared" si="65"/>
        <v>4748.3999999999996</v>
      </c>
      <c r="H324" s="103"/>
      <c r="J324" s="103"/>
    </row>
    <row r="325" spans="2:10">
      <c r="B325" s="5">
        <f t="shared" si="66"/>
        <v>280</v>
      </c>
      <c r="C325" s="1" t="s">
        <v>266</v>
      </c>
      <c r="D325" s="4" t="s">
        <v>106</v>
      </c>
      <c r="E325" s="6">
        <v>2751</v>
      </c>
      <c r="F325" s="53">
        <f t="shared" si="65"/>
        <v>3301.2</v>
      </c>
      <c r="H325" s="103"/>
      <c r="J325" s="103"/>
    </row>
    <row r="326" spans="2:10">
      <c r="B326" s="5">
        <f t="shared" si="66"/>
        <v>281</v>
      </c>
      <c r="C326" s="1" t="s">
        <v>267</v>
      </c>
      <c r="D326" s="4" t="s">
        <v>106</v>
      </c>
      <c r="E326" s="6">
        <v>2030</v>
      </c>
      <c r="F326" s="53">
        <f t="shared" si="65"/>
        <v>2436</v>
      </c>
      <c r="H326" s="103"/>
      <c r="J326" s="103"/>
    </row>
    <row r="327" spans="2:10">
      <c r="B327" s="5">
        <f t="shared" si="66"/>
        <v>282</v>
      </c>
      <c r="C327" s="1" t="s">
        <v>268</v>
      </c>
      <c r="D327" s="4" t="s">
        <v>106</v>
      </c>
      <c r="E327" s="6">
        <v>1590</v>
      </c>
      <c r="F327" s="53">
        <f t="shared" si="65"/>
        <v>1908</v>
      </c>
      <c r="H327" s="103"/>
      <c r="J327" s="103"/>
    </row>
    <row r="328" spans="2:10">
      <c r="B328" s="5">
        <f t="shared" si="66"/>
        <v>283</v>
      </c>
      <c r="C328" s="1" t="s">
        <v>269</v>
      </c>
      <c r="D328" s="4" t="s">
        <v>106</v>
      </c>
      <c r="E328" s="6">
        <v>1400</v>
      </c>
      <c r="F328" s="53">
        <f t="shared" si="65"/>
        <v>1680</v>
      </c>
      <c r="H328" s="103"/>
      <c r="J328" s="103"/>
    </row>
    <row r="329" spans="2:10">
      <c r="B329" s="54"/>
      <c r="C329" s="55" t="s">
        <v>423</v>
      </c>
      <c r="D329" s="54"/>
      <c r="E329" s="56"/>
      <c r="F329" s="56"/>
      <c r="H329" s="103"/>
      <c r="J329" s="103"/>
    </row>
    <row r="330" spans="2:10">
      <c r="B330" s="5">
        <f>B328+1</f>
        <v>284</v>
      </c>
      <c r="C330" s="90" t="s">
        <v>384</v>
      </c>
      <c r="D330" s="4" t="s">
        <v>106</v>
      </c>
      <c r="E330" s="91">
        <v>23560</v>
      </c>
      <c r="F330" s="53">
        <f>E330*1.2</f>
        <v>28272</v>
      </c>
      <c r="H330" s="103"/>
      <c r="J330" s="103"/>
    </row>
    <row r="331" spans="2:10">
      <c r="B331" s="5">
        <f t="shared" ref="B331" si="67">B330+1</f>
        <v>285</v>
      </c>
      <c r="C331" s="90" t="s">
        <v>383</v>
      </c>
      <c r="D331" s="4" t="s">
        <v>106</v>
      </c>
      <c r="E331" s="91">
        <v>18255</v>
      </c>
      <c r="F331" s="53">
        <f>E331*1.2</f>
        <v>21906</v>
      </c>
      <c r="H331" s="103"/>
      <c r="J331" s="103"/>
    </row>
    <row r="332" spans="2:10">
      <c r="B332" s="9"/>
      <c r="C332" s="55" t="s">
        <v>45</v>
      </c>
      <c r="D332" s="9"/>
      <c r="E332" s="16"/>
      <c r="F332" s="16"/>
      <c r="H332" s="103"/>
      <c r="J332" s="103"/>
    </row>
    <row r="333" spans="2:10">
      <c r="B333" s="5">
        <f>B331+1</f>
        <v>286</v>
      </c>
      <c r="C333" s="1" t="s">
        <v>194</v>
      </c>
      <c r="D333" s="4" t="s">
        <v>106</v>
      </c>
      <c r="E333" s="6">
        <v>17807</v>
      </c>
      <c r="F333" s="15">
        <f t="shared" ref="F333" si="68">E333*1.2</f>
        <v>21368.399999999998</v>
      </c>
      <c r="H333" s="103"/>
      <c r="J333" s="103"/>
    </row>
    <row r="334" spans="2:10">
      <c r="B334" s="5">
        <f t="shared" ref="B334:B342" si="69">B333+1</f>
        <v>287</v>
      </c>
      <c r="C334" s="23" t="s">
        <v>35</v>
      </c>
      <c r="D334" s="4" t="s">
        <v>106</v>
      </c>
      <c r="E334" s="6">
        <v>31853</v>
      </c>
      <c r="F334" s="15">
        <f t="shared" ref="F334:F339" si="70">E334*1.2</f>
        <v>38223.599999999999</v>
      </c>
      <c r="H334" s="103"/>
      <c r="J334" s="103"/>
    </row>
    <row r="335" spans="2:10">
      <c r="B335" s="5">
        <f t="shared" si="69"/>
        <v>288</v>
      </c>
      <c r="C335" s="23" t="s">
        <v>36</v>
      </c>
      <c r="D335" s="4" t="s">
        <v>106</v>
      </c>
      <c r="E335" s="6">
        <v>6974</v>
      </c>
      <c r="F335" s="15">
        <f t="shared" si="70"/>
        <v>8368.7999999999993</v>
      </c>
      <c r="H335" s="103"/>
      <c r="J335" s="103"/>
    </row>
    <row r="336" spans="2:10">
      <c r="B336" s="5">
        <f t="shared" si="69"/>
        <v>289</v>
      </c>
      <c r="C336" s="23" t="s">
        <v>297</v>
      </c>
      <c r="D336" s="4" t="s">
        <v>106</v>
      </c>
      <c r="E336" s="6">
        <v>6227</v>
      </c>
      <c r="F336" s="53">
        <f t="shared" si="70"/>
        <v>7472.4</v>
      </c>
      <c r="H336" s="103"/>
      <c r="J336" s="103"/>
    </row>
    <row r="337" spans="2:10">
      <c r="B337" s="5">
        <f t="shared" si="69"/>
        <v>290</v>
      </c>
      <c r="C337" s="23" t="s">
        <v>37</v>
      </c>
      <c r="D337" s="4" t="s">
        <v>106</v>
      </c>
      <c r="E337" s="6">
        <v>6671</v>
      </c>
      <c r="F337" s="15">
        <f t="shared" si="70"/>
        <v>8005.2</v>
      </c>
      <c r="H337" s="103"/>
      <c r="J337" s="103"/>
    </row>
    <row r="338" spans="2:10">
      <c r="B338" s="5">
        <f t="shared" si="69"/>
        <v>291</v>
      </c>
      <c r="C338" s="23" t="s">
        <v>38</v>
      </c>
      <c r="D338" s="4" t="s">
        <v>106</v>
      </c>
      <c r="E338" s="6">
        <v>6066</v>
      </c>
      <c r="F338" s="15">
        <f t="shared" si="70"/>
        <v>7279.2</v>
      </c>
      <c r="H338" s="103"/>
      <c r="J338" s="103"/>
    </row>
    <row r="339" spans="2:10">
      <c r="B339" s="5">
        <f t="shared" si="69"/>
        <v>292</v>
      </c>
      <c r="C339" s="23" t="s">
        <v>90</v>
      </c>
      <c r="D339" s="4" t="s">
        <v>106</v>
      </c>
      <c r="E339" s="6">
        <v>5813</v>
      </c>
      <c r="F339" s="15">
        <f t="shared" si="70"/>
        <v>6975.5999999999995</v>
      </c>
      <c r="H339" s="103"/>
      <c r="J339" s="103"/>
    </row>
    <row r="340" spans="2:10">
      <c r="B340" s="5">
        <f t="shared" si="69"/>
        <v>293</v>
      </c>
      <c r="C340" s="23" t="s">
        <v>195</v>
      </c>
      <c r="D340" s="4" t="s">
        <v>106</v>
      </c>
      <c r="E340" s="6">
        <v>5813</v>
      </c>
      <c r="F340" s="15">
        <f t="shared" ref="F340:F341" si="71">E340*1.2</f>
        <v>6975.5999999999995</v>
      </c>
      <c r="H340" s="103"/>
      <c r="J340" s="103"/>
    </row>
    <row r="341" spans="2:10">
      <c r="B341" s="5">
        <f t="shared" si="69"/>
        <v>294</v>
      </c>
      <c r="C341" s="23" t="s">
        <v>196</v>
      </c>
      <c r="D341" s="4" t="s">
        <v>106</v>
      </c>
      <c r="E341" s="6">
        <v>5748</v>
      </c>
      <c r="F341" s="15">
        <f t="shared" si="71"/>
        <v>6897.5999999999995</v>
      </c>
      <c r="H341" s="103"/>
      <c r="J341" s="103"/>
    </row>
    <row r="342" spans="2:10">
      <c r="B342" s="5">
        <f t="shared" si="69"/>
        <v>295</v>
      </c>
      <c r="C342" s="23" t="s">
        <v>296</v>
      </c>
      <c r="D342" s="4" t="s">
        <v>106</v>
      </c>
      <c r="E342" s="6">
        <v>5748</v>
      </c>
      <c r="F342" s="53">
        <f t="shared" ref="F342" si="72">E342*1.2</f>
        <v>6897.5999999999995</v>
      </c>
      <c r="H342" s="103"/>
      <c r="J342" s="103"/>
    </row>
    <row r="343" spans="2:10">
      <c r="B343" s="9"/>
      <c r="C343" s="55" t="s">
        <v>51</v>
      </c>
      <c r="D343" s="9"/>
      <c r="E343" s="16"/>
      <c r="F343" s="16"/>
      <c r="H343" s="103"/>
      <c r="J343" s="103"/>
    </row>
    <row r="344" spans="2:10">
      <c r="B344" s="5">
        <f>B342+1</f>
        <v>296</v>
      </c>
      <c r="C344" s="1" t="s">
        <v>31</v>
      </c>
      <c r="D344" s="4" t="s">
        <v>106</v>
      </c>
      <c r="E344" s="6">
        <v>36633</v>
      </c>
      <c r="F344" s="15">
        <f t="shared" ref="F344:F347" si="73">E344*1.2</f>
        <v>43959.6</v>
      </c>
      <c r="H344" s="103"/>
      <c r="J344" s="103"/>
    </row>
    <row r="345" spans="2:10">
      <c r="B345" s="5">
        <f t="shared" ref="B345:B347" si="74">B344+1</f>
        <v>297</v>
      </c>
      <c r="C345" s="23" t="s">
        <v>33</v>
      </c>
      <c r="D345" s="4" t="s">
        <v>106</v>
      </c>
      <c r="E345" s="6">
        <v>23452</v>
      </c>
      <c r="F345" s="15">
        <f t="shared" si="73"/>
        <v>28142.399999999998</v>
      </c>
      <c r="H345" s="103"/>
      <c r="J345" s="103"/>
    </row>
    <row r="346" spans="2:10">
      <c r="B346" s="5">
        <f t="shared" si="74"/>
        <v>298</v>
      </c>
      <c r="C346" s="1" t="s">
        <v>32</v>
      </c>
      <c r="D346" s="4" t="s">
        <v>106</v>
      </c>
      <c r="E346" s="6">
        <v>31096</v>
      </c>
      <c r="F346" s="15">
        <f t="shared" si="73"/>
        <v>37315.199999999997</v>
      </c>
      <c r="H346" s="103"/>
      <c r="J346" s="103"/>
    </row>
    <row r="347" spans="2:10">
      <c r="B347" s="5">
        <f t="shared" si="74"/>
        <v>299</v>
      </c>
      <c r="C347" s="1" t="s">
        <v>34</v>
      </c>
      <c r="D347" s="4" t="s">
        <v>106</v>
      </c>
      <c r="E347" s="6">
        <v>22704</v>
      </c>
      <c r="F347" s="15">
        <f t="shared" si="73"/>
        <v>27244.799999999999</v>
      </c>
      <c r="H347" s="103"/>
      <c r="J347" s="103"/>
    </row>
    <row r="348" spans="2:10">
      <c r="B348" s="9"/>
      <c r="C348" s="55" t="s">
        <v>333</v>
      </c>
      <c r="D348" s="9"/>
      <c r="E348" s="16"/>
      <c r="F348" s="16"/>
      <c r="H348" s="103"/>
      <c r="J348" s="103"/>
    </row>
    <row r="349" spans="2:10">
      <c r="B349" s="5">
        <f>B347+1</f>
        <v>300</v>
      </c>
      <c r="C349" s="1" t="s">
        <v>88</v>
      </c>
      <c r="D349" s="4" t="s">
        <v>106</v>
      </c>
      <c r="E349" s="6">
        <v>35510</v>
      </c>
      <c r="F349" s="15">
        <f t="shared" ref="F349:F350" si="75">E349*1.2</f>
        <v>42612</v>
      </c>
      <c r="H349" s="103"/>
      <c r="J349" s="103"/>
    </row>
    <row r="350" spans="2:10">
      <c r="B350" s="5">
        <f t="shared" ref="B350" si="76">B349+1</f>
        <v>301</v>
      </c>
      <c r="C350" s="1" t="s">
        <v>89</v>
      </c>
      <c r="D350" s="4" t="s">
        <v>106</v>
      </c>
      <c r="E350" s="6">
        <v>34958</v>
      </c>
      <c r="F350" s="15">
        <f t="shared" si="75"/>
        <v>41949.599999999999</v>
      </c>
      <c r="H350" s="103"/>
      <c r="J350" s="103"/>
    </row>
    <row r="351" spans="2:10">
      <c r="B351" s="9"/>
      <c r="C351" s="55" t="s">
        <v>46</v>
      </c>
      <c r="D351" s="9"/>
      <c r="E351" s="16"/>
      <c r="F351" s="16"/>
      <c r="H351" s="103"/>
      <c r="J351" s="103"/>
    </row>
    <row r="352" spans="2:10">
      <c r="B352" s="5">
        <f>B350+1</f>
        <v>302</v>
      </c>
      <c r="C352" s="1" t="s">
        <v>22</v>
      </c>
      <c r="D352" s="4" t="s">
        <v>106</v>
      </c>
      <c r="E352" s="6">
        <v>3860</v>
      </c>
      <c r="F352" s="15">
        <f t="shared" ref="F352" si="77">E352*1.2</f>
        <v>4632</v>
      </c>
      <c r="H352" s="103"/>
      <c r="J352" s="103"/>
    </row>
    <row r="353" spans="2:10">
      <c r="B353" s="5">
        <f t="shared" ref="B353:B354" si="78">B352+1</f>
        <v>303</v>
      </c>
      <c r="C353" s="1" t="s">
        <v>24</v>
      </c>
      <c r="D353" s="4" t="s">
        <v>106</v>
      </c>
      <c r="E353" s="6">
        <v>1470</v>
      </c>
      <c r="F353" s="15">
        <f>E353*1.2</f>
        <v>1764</v>
      </c>
      <c r="H353" s="103"/>
      <c r="J353" s="103"/>
    </row>
    <row r="354" spans="2:10">
      <c r="B354" s="5">
        <f t="shared" si="78"/>
        <v>304</v>
      </c>
      <c r="C354" s="1" t="s">
        <v>23</v>
      </c>
      <c r="D354" s="4" t="s">
        <v>106</v>
      </c>
      <c r="E354" s="6">
        <v>1052</v>
      </c>
      <c r="F354" s="15">
        <f>E354*1.2</f>
        <v>1262.3999999999999</v>
      </c>
      <c r="H354" s="103"/>
      <c r="J354" s="103"/>
    </row>
    <row r="355" spans="2:10">
      <c r="B355" s="9"/>
      <c r="C355" s="11" t="s">
        <v>44</v>
      </c>
      <c r="D355" s="12"/>
      <c r="E355" s="14"/>
      <c r="F355" s="17"/>
      <c r="H355" s="103"/>
      <c r="J355" s="103"/>
    </row>
    <row r="356" spans="2:10">
      <c r="B356" s="5">
        <f>B354+1</f>
        <v>305</v>
      </c>
      <c r="C356" s="1" t="s">
        <v>193</v>
      </c>
      <c r="D356" s="4" t="s">
        <v>106</v>
      </c>
      <c r="E356" s="6">
        <v>2302</v>
      </c>
      <c r="F356" s="15">
        <f t="shared" ref="F356" si="79">E356*1.2</f>
        <v>2762.4</v>
      </c>
      <c r="H356" s="103"/>
      <c r="J356" s="103"/>
    </row>
    <row r="357" spans="2:10">
      <c r="B357" s="5">
        <f t="shared" ref="B357:B368" si="80">B356+1</f>
        <v>306</v>
      </c>
      <c r="C357" s="1" t="s">
        <v>25</v>
      </c>
      <c r="D357" s="4" t="s">
        <v>106</v>
      </c>
      <c r="E357" s="6">
        <v>897</v>
      </c>
      <c r="F357" s="15">
        <f t="shared" ref="F357:F368" si="81">E357*1.2</f>
        <v>1076.3999999999999</v>
      </c>
      <c r="H357" s="103"/>
      <c r="J357" s="103"/>
    </row>
    <row r="358" spans="2:10">
      <c r="B358" s="5">
        <f t="shared" si="80"/>
        <v>307</v>
      </c>
      <c r="C358" s="1" t="s">
        <v>26</v>
      </c>
      <c r="D358" s="4" t="s">
        <v>106</v>
      </c>
      <c r="E358" s="6">
        <v>826</v>
      </c>
      <c r="F358" s="15">
        <f t="shared" si="81"/>
        <v>991.19999999999993</v>
      </c>
      <c r="H358" s="103"/>
      <c r="J358" s="103"/>
    </row>
    <row r="359" spans="2:10">
      <c r="B359" s="5">
        <f t="shared" si="80"/>
        <v>308</v>
      </c>
      <c r="C359" s="1" t="s">
        <v>86</v>
      </c>
      <c r="D359" s="4" t="s">
        <v>106</v>
      </c>
      <c r="E359" s="6">
        <v>826</v>
      </c>
      <c r="F359" s="15">
        <f t="shared" si="81"/>
        <v>991.19999999999993</v>
      </c>
      <c r="H359" s="103"/>
      <c r="J359" s="103"/>
    </row>
    <row r="360" spans="2:10">
      <c r="B360" s="5">
        <f t="shared" si="80"/>
        <v>309</v>
      </c>
      <c r="C360" s="1" t="s">
        <v>27</v>
      </c>
      <c r="D360" s="4" t="s">
        <v>106</v>
      </c>
      <c r="E360" s="6">
        <v>780</v>
      </c>
      <c r="F360" s="15">
        <f t="shared" si="81"/>
        <v>936</v>
      </c>
      <c r="H360" s="103"/>
      <c r="J360" s="103"/>
    </row>
    <row r="361" spans="2:10">
      <c r="B361" s="5">
        <f t="shared" si="80"/>
        <v>310</v>
      </c>
      <c r="C361" s="1" t="s">
        <v>28</v>
      </c>
      <c r="D361" s="4" t="s">
        <v>106</v>
      </c>
      <c r="E361" s="6">
        <v>689</v>
      </c>
      <c r="F361" s="15">
        <f t="shared" si="81"/>
        <v>826.8</v>
      </c>
      <c r="H361" s="103"/>
      <c r="J361" s="103"/>
    </row>
    <row r="362" spans="2:10">
      <c r="B362" s="5">
        <f t="shared" si="80"/>
        <v>311</v>
      </c>
      <c r="C362" s="1" t="s">
        <v>295</v>
      </c>
      <c r="D362" s="4" t="s">
        <v>106</v>
      </c>
      <c r="E362" s="6">
        <v>689</v>
      </c>
      <c r="F362" s="53">
        <f t="shared" si="81"/>
        <v>826.8</v>
      </c>
      <c r="H362" s="103"/>
      <c r="J362" s="103"/>
    </row>
    <row r="363" spans="2:10">
      <c r="B363" s="5">
        <f t="shared" si="80"/>
        <v>312</v>
      </c>
      <c r="C363" s="1" t="s">
        <v>29</v>
      </c>
      <c r="D363" s="4" t="s">
        <v>106</v>
      </c>
      <c r="E363" s="6">
        <v>576</v>
      </c>
      <c r="F363" s="15">
        <f t="shared" si="81"/>
        <v>691.19999999999993</v>
      </c>
      <c r="H363" s="103"/>
      <c r="J363" s="103"/>
    </row>
    <row r="364" spans="2:10">
      <c r="B364" s="5">
        <f t="shared" si="80"/>
        <v>313</v>
      </c>
      <c r="C364" s="1" t="s">
        <v>30</v>
      </c>
      <c r="D364" s="4" t="s">
        <v>106</v>
      </c>
      <c r="E364" s="6">
        <v>576</v>
      </c>
      <c r="F364" s="15">
        <f t="shared" si="81"/>
        <v>691.19999999999993</v>
      </c>
      <c r="H364" s="103"/>
      <c r="J364" s="103"/>
    </row>
    <row r="365" spans="2:10">
      <c r="B365" s="5">
        <f t="shared" si="80"/>
        <v>314</v>
      </c>
      <c r="C365" s="1" t="s">
        <v>87</v>
      </c>
      <c r="D365" s="4" t="s">
        <v>106</v>
      </c>
      <c r="E365" s="6">
        <v>576</v>
      </c>
      <c r="F365" s="15">
        <f t="shared" si="81"/>
        <v>691.19999999999993</v>
      </c>
      <c r="H365" s="103"/>
      <c r="J365" s="103"/>
    </row>
    <row r="366" spans="2:10">
      <c r="B366" s="5">
        <f t="shared" si="80"/>
        <v>315</v>
      </c>
      <c r="C366" s="1" t="s">
        <v>191</v>
      </c>
      <c r="D366" s="4" t="s">
        <v>106</v>
      </c>
      <c r="E366" s="6">
        <v>541</v>
      </c>
      <c r="F366" s="15">
        <f t="shared" si="81"/>
        <v>649.19999999999993</v>
      </c>
      <c r="H366" s="103"/>
      <c r="J366" s="103"/>
    </row>
    <row r="367" spans="2:10">
      <c r="B367" s="5">
        <f t="shared" si="80"/>
        <v>316</v>
      </c>
      <c r="C367" s="1" t="s">
        <v>192</v>
      </c>
      <c r="D367" s="4" t="s">
        <v>106</v>
      </c>
      <c r="E367" s="6">
        <v>462</v>
      </c>
      <c r="F367" s="15">
        <f t="shared" si="81"/>
        <v>554.4</v>
      </c>
      <c r="H367" s="103"/>
      <c r="J367" s="103"/>
    </row>
    <row r="368" spans="2:10">
      <c r="B368" s="5">
        <f t="shared" si="80"/>
        <v>317</v>
      </c>
      <c r="C368" s="1" t="s">
        <v>294</v>
      </c>
      <c r="D368" s="4" t="s">
        <v>106</v>
      </c>
      <c r="E368" s="6">
        <v>462</v>
      </c>
      <c r="F368" s="53">
        <f t="shared" si="81"/>
        <v>554.4</v>
      </c>
      <c r="H368" s="103"/>
      <c r="J368" s="103"/>
    </row>
    <row r="369" spans="2:10">
      <c r="B369" s="9"/>
      <c r="C369" s="55" t="s">
        <v>47</v>
      </c>
      <c r="D369" s="9"/>
      <c r="E369" s="16"/>
      <c r="F369" s="16"/>
      <c r="H369" s="103"/>
      <c r="J369" s="103"/>
    </row>
    <row r="370" spans="2:10">
      <c r="B370" s="5">
        <f>B368+1</f>
        <v>318</v>
      </c>
      <c r="C370" s="1" t="s">
        <v>21</v>
      </c>
      <c r="D370" s="4" t="s">
        <v>105</v>
      </c>
      <c r="E370" s="6">
        <v>23</v>
      </c>
      <c r="F370" s="15">
        <f>E370*1.2</f>
        <v>27.599999999999998</v>
      </c>
      <c r="H370" s="103"/>
      <c r="J370" s="103"/>
    </row>
    <row r="371" spans="2:10">
      <c r="B371" s="5">
        <f t="shared" ref="B371" si="82">B370+1</f>
        <v>319</v>
      </c>
      <c r="C371" s="1" t="s">
        <v>85</v>
      </c>
      <c r="D371" s="4" t="s">
        <v>105</v>
      </c>
      <c r="E371" s="6">
        <v>21</v>
      </c>
      <c r="F371" s="15">
        <f>E371*1.2</f>
        <v>25.2</v>
      </c>
      <c r="H371" s="103"/>
      <c r="J371" s="103"/>
    </row>
    <row r="372" spans="2:10">
      <c r="B372" s="9"/>
      <c r="C372" s="55" t="s">
        <v>91</v>
      </c>
      <c r="D372" s="9"/>
      <c r="E372" s="16"/>
      <c r="F372" s="16"/>
      <c r="H372" s="103"/>
      <c r="J372" s="103"/>
    </row>
    <row r="373" spans="2:10">
      <c r="B373" s="5">
        <f>B371+1</f>
        <v>320</v>
      </c>
      <c r="C373" s="1" t="s">
        <v>335</v>
      </c>
      <c r="D373" s="4" t="s">
        <v>106</v>
      </c>
      <c r="E373" s="6">
        <v>6581</v>
      </c>
      <c r="F373" s="15">
        <f>E373*1.2</f>
        <v>7897.2</v>
      </c>
      <c r="H373" s="103"/>
      <c r="J373" s="103"/>
    </row>
    <row r="374" spans="2:10">
      <c r="B374" s="5">
        <f t="shared" ref="B374:B378" si="83">B373+1</f>
        <v>321</v>
      </c>
      <c r="C374" s="1" t="s">
        <v>107</v>
      </c>
      <c r="D374" s="4" t="s">
        <v>106</v>
      </c>
      <c r="E374" s="6">
        <v>4463</v>
      </c>
      <c r="F374" s="15">
        <f t="shared" ref="F374:F377" si="84">E374*1.2</f>
        <v>5355.5999999999995</v>
      </c>
      <c r="H374" s="103"/>
      <c r="J374" s="103"/>
    </row>
    <row r="375" spans="2:10" ht="31.5">
      <c r="B375" s="5">
        <f t="shared" si="83"/>
        <v>322</v>
      </c>
      <c r="C375" s="1" t="s">
        <v>108</v>
      </c>
      <c r="D375" s="4" t="s">
        <v>106</v>
      </c>
      <c r="E375" s="6">
        <v>3572</v>
      </c>
      <c r="F375" s="15">
        <f t="shared" si="84"/>
        <v>4286.3999999999996</v>
      </c>
      <c r="H375" s="103"/>
      <c r="J375" s="103"/>
    </row>
    <row r="376" spans="2:10" ht="31.5">
      <c r="B376" s="5">
        <f t="shared" si="83"/>
        <v>323</v>
      </c>
      <c r="C376" s="1" t="s">
        <v>109</v>
      </c>
      <c r="D376" s="4" t="s">
        <v>106</v>
      </c>
      <c r="E376" s="6">
        <v>2311</v>
      </c>
      <c r="F376" s="15">
        <f t="shared" si="84"/>
        <v>2773.2</v>
      </c>
      <c r="H376" s="103"/>
      <c r="J376" s="103"/>
    </row>
    <row r="377" spans="2:10">
      <c r="B377" s="5">
        <f t="shared" si="83"/>
        <v>324</v>
      </c>
      <c r="C377" s="1" t="s">
        <v>110</v>
      </c>
      <c r="D377" s="4" t="s">
        <v>106</v>
      </c>
      <c r="E377" s="6">
        <v>2311</v>
      </c>
      <c r="F377" s="15">
        <f t="shared" si="84"/>
        <v>2773.2</v>
      </c>
      <c r="H377" s="103"/>
      <c r="J377" s="103"/>
    </row>
    <row r="378" spans="2:10">
      <c r="B378" s="5">
        <f t="shared" si="83"/>
        <v>325</v>
      </c>
      <c r="C378" s="1" t="s">
        <v>287</v>
      </c>
      <c r="D378" s="4" t="s">
        <v>106</v>
      </c>
      <c r="E378" s="6">
        <v>2015</v>
      </c>
      <c r="F378" s="53">
        <f>E378*1.2</f>
        <v>2418</v>
      </c>
      <c r="H378" s="103"/>
      <c r="J378" s="103"/>
    </row>
    <row r="379" spans="2:10">
      <c r="B379" s="54"/>
      <c r="C379" s="55" t="s">
        <v>289</v>
      </c>
      <c r="D379" s="54"/>
      <c r="E379" s="56"/>
      <c r="F379" s="56"/>
      <c r="H379" s="103"/>
      <c r="J379" s="103"/>
    </row>
    <row r="380" spans="2:10">
      <c r="B380" s="5">
        <f>B378+1</f>
        <v>326</v>
      </c>
      <c r="C380" s="1" t="s">
        <v>290</v>
      </c>
      <c r="D380" s="4" t="s">
        <v>106</v>
      </c>
      <c r="E380" s="6">
        <v>10819</v>
      </c>
      <c r="F380" s="53">
        <f t="shared" ref="F380:F383" si="85">E380*1.2</f>
        <v>12982.8</v>
      </c>
      <c r="H380" s="103"/>
      <c r="J380" s="103"/>
    </row>
    <row r="381" spans="2:10">
      <c r="B381" s="5">
        <f t="shared" ref="B381:B383" si="86">B380+1</f>
        <v>327</v>
      </c>
      <c r="C381" s="1" t="s">
        <v>291</v>
      </c>
      <c r="D381" s="4" t="s">
        <v>106</v>
      </c>
      <c r="E381" s="6">
        <v>8718</v>
      </c>
      <c r="F381" s="53">
        <f t="shared" si="85"/>
        <v>10461.6</v>
      </c>
      <c r="H381" s="103"/>
      <c r="J381" s="103"/>
    </row>
    <row r="382" spans="2:10">
      <c r="B382" s="5">
        <f t="shared" si="86"/>
        <v>328</v>
      </c>
      <c r="C382" s="1" t="s">
        <v>292</v>
      </c>
      <c r="D382" s="4" t="s">
        <v>106</v>
      </c>
      <c r="E382" s="6">
        <v>6401</v>
      </c>
      <c r="F382" s="53">
        <f t="shared" si="85"/>
        <v>7681.2</v>
      </c>
      <c r="H382" s="103"/>
      <c r="J382" s="103"/>
    </row>
    <row r="383" spans="2:10">
      <c r="B383" s="5">
        <f t="shared" si="86"/>
        <v>329</v>
      </c>
      <c r="C383" s="1" t="s">
        <v>293</v>
      </c>
      <c r="D383" s="4" t="s">
        <v>106</v>
      </c>
      <c r="E383" s="6">
        <v>6401</v>
      </c>
      <c r="F383" s="53">
        <f t="shared" si="85"/>
        <v>7681.2</v>
      </c>
      <c r="H383" s="103"/>
      <c r="J383" s="103"/>
    </row>
    <row r="384" spans="2:10">
      <c r="B384" s="9"/>
      <c r="C384" s="55" t="s">
        <v>111</v>
      </c>
      <c r="D384" s="9"/>
      <c r="E384" s="16"/>
      <c r="F384" s="16"/>
      <c r="H384" s="103"/>
      <c r="J384" s="103"/>
    </row>
    <row r="385" spans="2:10">
      <c r="B385" s="5">
        <f>B383+1</f>
        <v>330</v>
      </c>
      <c r="C385" s="1" t="s">
        <v>112</v>
      </c>
      <c r="D385" s="4" t="s">
        <v>106</v>
      </c>
      <c r="E385" s="6">
        <v>2297</v>
      </c>
      <c r="F385" s="15">
        <f t="shared" ref="F385:F386" si="87">E385*1.2</f>
        <v>2756.4</v>
      </c>
      <c r="H385" s="103"/>
      <c r="J385" s="103"/>
    </row>
    <row r="386" spans="2:10">
      <c r="B386" s="5">
        <f t="shared" ref="B386" si="88">B385+1</f>
        <v>331</v>
      </c>
      <c r="C386" s="1" t="s">
        <v>113</v>
      </c>
      <c r="D386" s="4" t="s">
        <v>106</v>
      </c>
      <c r="E386" s="6">
        <v>331</v>
      </c>
      <c r="F386" s="15">
        <f t="shared" si="87"/>
        <v>397.2</v>
      </c>
      <c r="H386" s="103"/>
      <c r="J386" s="103"/>
    </row>
    <row r="387" spans="2:10">
      <c r="B387" s="9"/>
      <c r="C387" s="55" t="s">
        <v>336</v>
      </c>
      <c r="D387" s="9"/>
      <c r="E387" s="16"/>
      <c r="F387" s="16"/>
      <c r="H387" s="103"/>
      <c r="J387" s="103"/>
    </row>
    <row r="388" spans="2:10">
      <c r="B388" s="5">
        <f>B386+1</f>
        <v>332</v>
      </c>
      <c r="C388" s="1" t="s">
        <v>160</v>
      </c>
      <c r="D388" s="4" t="s">
        <v>106</v>
      </c>
      <c r="E388" s="6">
        <v>418082</v>
      </c>
      <c r="F388" s="15">
        <f t="shared" ref="F388:F389" si="89">E388*1.2</f>
        <v>501698.39999999997</v>
      </c>
      <c r="H388" s="103"/>
      <c r="J388" s="103"/>
    </row>
    <row r="389" spans="2:10">
      <c r="B389" s="5">
        <f t="shared" ref="B389" si="90">B388+1</f>
        <v>333</v>
      </c>
      <c r="C389" s="1" t="s">
        <v>161</v>
      </c>
      <c r="D389" s="4" t="s">
        <v>106</v>
      </c>
      <c r="E389" s="6">
        <v>465598</v>
      </c>
      <c r="F389" s="15">
        <f t="shared" si="89"/>
        <v>558717.6</v>
      </c>
      <c r="H389" s="103"/>
      <c r="J389" s="103"/>
    </row>
    <row r="390" spans="2:10">
      <c r="B390" s="9"/>
      <c r="C390" s="55" t="s">
        <v>308</v>
      </c>
      <c r="D390" s="9"/>
      <c r="E390" s="16"/>
      <c r="F390" s="16"/>
      <c r="H390" s="103"/>
      <c r="J390" s="103"/>
    </row>
    <row r="391" spans="2:10">
      <c r="B391" s="5">
        <f>B389+1</f>
        <v>334</v>
      </c>
      <c r="C391" s="1" t="s">
        <v>303</v>
      </c>
      <c r="D391" s="4" t="s">
        <v>106</v>
      </c>
      <c r="E391" s="6">
        <v>825</v>
      </c>
      <c r="F391" s="15">
        <f t="shared" ref="F391:F395" si="91">E391*1.2</f>
        <v>990</v>
      </c>
      <c r="H391" s="103"/>
      <c r="J391" s="103"/>
    </row>
    <row r="392" spans="2:10">
      <c r="B392" s="5">
        <f t="shared" ref="B392:B393" si="92">B391+1</f>
        <v>335</v>
      </c>
      <c r="C392" s="1" t="s">
        <v>304</v>
      </c>
      <c r="D392" s="4" t="s">
        <v>106</v>
      </c>
      <c r="E392" s="6">
        <v>448</v>
      </c>
      <c r="F392" s="15">
        <f t="shared" si="91"/>
        <v>537.6</v>
      </c>
      <c r="H392" s="103"/>
      <c r="J392" s="103"/>
    </row>
    <row r="393" spans="2:10">
      <c r="B393" s="5">
        <f t="shared" si="92"/>
        <v>336</v>
      </c>
      <c r="C393" s="1" t="s">
        <v>305</v>
      </c>
      <c r="D393" s="4" t="s">
        <v>106</v>
      </c>
      <c r="E393" s="6">
        <v>3828</v>
      </c>
      <c r="F393" s="15">
        <f t="shared" si="91"/>
        <v>4593.5999999999995</v>
      </c>
      <c r="H393" s="103"/>
      <c r="J393" s="103"/>
    </row>
    <row r="394" spans="2:10">
      <c r="B394" s="9"/>
      <c r="C394" s="55" t="s">
        <v>159</v>
      </c>
      <c r="D394" s="9"/>
      <c r="E394" s="16"/>
      <c r="F394" s="16"/>
      <c r="H394" s="103"/>
      <c r="J394" s="103"/>
    </row>
    <row r="395" spans="2:10" ht="31.5">
      <c r="B395" s="5">
        <f>B393+1</f>
        <v>337</v>
      </c>
      <c r="C395" s="1" t="s">
        <v>309</v>
      </c>
      <c r="D395" s="4" t="s">
        <v>106</v>
      </c>
      <c r="E395" s="6">
        <v>97000</v>
      </c>
      <c r="F395" s="15">
        <f t="shared" si="91"/>
        <v>116400</v>
      </c>
      <c r="H395" s="103"/>
      <c r="J395" s="103"/>
    </row>
    <row r="396" spans="2:10">
      <c r="C396" s="107" t="s">
        <v>371</v>
      </c>
      <c r="H396" s="103"/>
      <c r="J396" s="103"/>
    </row>
  </sheetData>
  <autoFilter ref="B12:I396"/>
  <hyperlinks>
    <hyperlink ref="D9" r:id="rId1"/>
    <hyperlink ref="D10" r:id="rId2"/>
  </hyperlinks>
  <printOptions horizontalCentered="1"/>
  <pageMargins left="0.70866141732283472" right="0.31496062992125984" top="0.35433070866141736" bottom="0.35433070866141736" header="0.31496062992125984" footer="0.31496062992125984"/>
  <pageSetup paperSize="9" scale="7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КАСАФЛЕКС</vt:lpstr>
      <vt:lpstr>ИЗОПРОФЛЕКС-115А_1,6</vt:lpstr>
      <vt:lpstr>ИЗОПРОФЛЕКС-115А</vt:lpstr>
      <vt:lpstr>ИЗОПРОФЛЕКС-95А и -95А Плюс</vt:lpstr>
      <vt:lpstr>ИЗОПРОФЛЕКС-75А</vt:lpstr>
      <vt:lpstr>ИЗОПРОФЛЕКС, Тандем, Квадрига</vt:lpstr>
      <vt:lpstr>ИЗОПРОФЛЕКС Арктик</vt:lpstr>
      <vt:lpstr>СВОД</vt:lpstr>
      <vt:lpstr>'ИЗОПРОФЛЕКС Арктик'!Заголовки_для_печати</vt:lpstr>
      <vt:lpstr>'ИЗОПРОФЛЕКС, Тандем, Квадрига'!Заголовки_для_печати</vt:lpstr>
      <vt:lpstr>'ИЗОПРОФЛЕКС-115А'!Заголовки_для_печати</vt:lpstr>
      <vt:lpstr>'ИЗОПРОФЛЕКС-115А_1,6'!Заголовки_для_печати</vt:lpstr>
      <vt:lpstr>'ИЗОПРОФЛЕКС-75А'!Заголовки_для_печати</vt:lpstr>
      <vt:lpstr>'ИЗОПРОФЛЕКС-95А и -95А Плюс'!Заголовки_для_печати</vt:lpstr>
      <vt:lpstr>КАСАФЛЕКС!Заголовки_для_печати</vt:lpstr>
      <vt:lpstr>СВОД!Заголовки_для_печати</vt:lpstr>
      <vt:lpstr>'ИЗОПРОФЛЕКС Арктик'!Область_печати</vt:lpstr>
      <vt:lpstr>'ИЗОПРОФЛЕКС, Тандем, Квадрига'!Область_печати</vt:lpstr>
      <vt:lpstr>'ИЗОПРОФЛЕКС-115А'!Область_печати</vt:lpstr>
      <vt:lpstr>'ИЗОПРОФЛЕКС-115А_1,6'!Область_печати</vt:lpstr>
      <vt:lpstr>'ИЗОПРОФЛЕКС-75А'!Область_печати</vt:lpstr>
      <vt:lpstr>'ИЗОПРОФЛЕКС-95А и -95А Плюс'!Область_печати</vt:lpstr>
      <vt:lpstr>КАСАФЛЕКС!Область_печати</vt:lpstr>
      <vt:lpstr>СВОД!Область_печати</vt:lpstr>
    </vt:vector>
  </TitlesOfParts>
  <LinksUpToDate>false</LinksUpToDate>
  <SharedDoc>false</SharedDoc>
  <HyperlinkBase>Группа ПОЛИМЕРТЕПЛО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Группа ПОЛИМЕРТЕПЛО</dc:title>
  <dc:subject>Группа ПОЛИМЕРТЕПЛО</dc:subject>
  <dc:creator/>
  <cp:keywords>Группа ПОЛИМЕРТЕПЛО</cp:keywords>
  <dc:description>Группа ПОЛИМЕРТЕПЛО</dc:description>
  <cp:lastModifiedBy/>
  <dcterms:created xsi:type="dcterms:W3CDTF">2015-06-05T18:19:34Z</dcterms:created>
  <dcterms:modified xsi:type="dcterms:W3CDTF">2020-02-06T07:37:00Z</dcterms:modified>
  <cp:category>Группа ПОЛИМЕРТЕПЛО</cp:category>
  <cp:contentStatus>Группа ПОЛИМЕРТЕПЛО</cp:contentStatus>
</cp:coreProperties>
</file>