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/>
  <bookViews>
    <workbookView xWindow="0" yWindow="0" windowWidth="20496" windowHeight="7248" tabRatio="981"/>
  </bookViews>
  <sheets>
    <sheet name="КАСАФЛЕКС" sheetId="2" r:id="rId1"/>
    <sheet name="ИЗОПРОФЛЕКС-115А_1,6" sheetId="4" r:id="rId2"/>
    <sheet name="ИЗОПРОФЛЕКС-115А" sheetId="5" r:id="rId3"/>
    <sheet name="ИЗОПРОФЛЕКС-95А и -95А Плюс" sheetId="6" r:id="rId4"/>
    <sheet name="ИЗОПРОФЛЕКС-75А" sheetId="7" r:id="rId5"/>
    <sheet name="ИЗОПРОФЛЕКС, Тандем, Квадрига" sheetId="8" r:id="rId6"/>
    <sheet name="ИЗОПРОФЛЕКС Арктик" sheetId="9" r:id="rId7"/>
    <sheet name="СВОД" sheetId="10" state="hidden" r:id="rId8"/>
  </sheets>
  <externalReferences>
    <externalReference r:id="rId9"/>
    <externalReference r:id="rId10"/>
  </externalReferences>
  <definedNames>
    <definedName name="_xlnm._FilterDatabase" localSheetId="3" hidden="1">'ИЗОПРОФЛЕКС-95А и -95А Плюс'!$A$13:$E$219</definedName>
    <definedName name="_xlnm._FilterDatabase" localSheetId="7" hidden="1">СВОД!$A$12:$R$500</definedName>
    <definedName name="_xlnm.Print_Titles" localSheetId="6">'ИЗОПРОФЛЕКС Арктик'!$12:$12</definedName>
    <definedName name="_xlnm.Print_Titles" localSheetId="5">'ИЗОПРОФЛЕКС, Тандем, Квадрига'!$13:$13</definedName>
    <definedName name="_xlnm.Print_Titles" localSheetId="2">'ИЗОПРОФЛЕКС-115А'!$12:$12</definedName>
    <definedName name="_xlnm.Print_Titles" localSheetId="1">'ИЗОПРОФЛЕКС-115А_1,6'!$12:$12</definedName>
    <definedName name="_xlnm.Print_Titles" localSheetId="4">'ИЗОПРОФЛЕКС-75А'!$12:$12</definedName>
    <definedName name="_xlnm.Print_Titles" localSheetId="3">'ИЗОПРОФЛЕКС-95А и -95А Плюс'!$13:$13</definedName>
    <definedName name="_xlnm.Print_Titles" localSheetId="0">КАСАФЛЕКС!$12:$12</definedName>
    <definedName name="_xlnm.Print_Titles" localSheetId="7">СВОД!$12:$12</definedName>
    <definedName name="_xlnm.Print_Area" localSheetId="6">'ИЗОПРОФЛЕКС Арктик'!$A$1:$E$62</definedName>
    <definedName name="_xlnm.Print_Area" localSheetId="5">'ИЗОПРОФЛЕКС, Тандем, Квадрига'!$A$1:$E$141</definedName>
    <definedName name="_xlnm.Print_Area" localSheetId="2">'ИЗОПРОФЛЕКС-115А'!$A$1:$E$139</definedName>
    <definedName name="_xlnm.Print_Area" localSheetId="1">'ИЗОПРОФЛЕКС-115А_1,6'!$A$1:$E$100</definedName>
    <definedName name="_xlnm.Print_Area" localSheetId="4">'ИЗОПРОФЛЕКС-75А'!$A$1:$E$151</definedName>
    <definedName name="_xlnm.Print_Area" localSheetId="3">'ИЗОПРОФЛЕКС-95А и -95А Плюс'!$A$1:$E$225</definedName>
    <definedName name="_xlnm.Print_Area" localSheetId="0">КАСАФЛЕКС!$A$1:$E$63</definedName>
    <definedName name="_xlnm.Print_Area" localSheetId="7">СВОД!$B$1:$F$499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8" l="1"/>
  <c r="E65" i="8" s="1"/>
  <c r="D64" i="8"/>
  <c r="E64" i="8" s="1"/>
  <c r="D63" i="8"/>
  <c r="E63" i="8" s="1"/>
  <c r="D62" i="8"/>
  <c r="E62" i="8" s="1"/>
  <c r="D61" i="8"/>
  <c r="E61" i="8" s="1"/>
  <c r="D60" i="8"/>
  <c r="E60" i="8" s="1"/>
  <c r="D59" i="8"/>
  <c r="E59" i="8" s="1"/>
  <c r="D58" i="8"/>
  <c r="E58" i="8" s="1"/>
  <c r="D57" i="8"/>
  <c r="E57" i="8" s="1"/>
  <c r="D56" i="8"/>
  <c r="E56" i="8" s="1"/>
  <c r="D55" i="8"/>
  <c r="E55" i="8" s="1"/>
  <c r="D54" i="8"/>
  <c r="E54" i="8" s="1"/>
  <c r="D53" i="8"/>
  <c r="E53" i="8" s="1"/>
  <c r="D52" i="8"/>
  <c r="E52" i="8" s="1"/>
  <c r="D51" i="8"/>
  <c r="E51" i="8" s="1"/>
  <c r="D50" i="8"/>
  <c r="E50" i="8" s="1"/>
  <c r="D49" i="8"/>
  <c r="E49" i="8" s="1"/>
  <c r="D48" i="8"/>
  <c r="E48" i="8" s="1"/>
  <c r="D47" i="8"/>
  <c r="E47" i="8" s="1"/>
  <c r="D46" i="8"/>
  <c r="E46" i="8" s="1"/>
  <c r="D45" i="8"/>
  <c r="E45" i="8" s="1"/>
  <c r="D44" i="8"/>
  <c r="E44" i="8" s="1"/>
  <c r="D43" i="8"/>
  <c r="E43" i="8" s="1"/>
  <c r="D84" i="4"/>
  <c r="E84" i="4" s="1"/>
  <c r="D83" i="4"/>
  <c r="E83" i="4" s="1"/>
  <c r="D113" i="5"/>
  <c r="E113" i="5" s="1"/>
  <c r="D112" i="5"/>
  <c r="E112" i="5" s="1"/>
  <c r="D111" i="5"/>
  <c r="E111" i="5" s="1"/>
  <c r="D110" i="5"/>
  <c r="E110" i="5" s="1"/>
  <c r="D193" i="6"/>
  <c r="E193" i="6" s="1"/>
  <c r="D192" i="6"/>
  <c r="E192" i="6" s="1"/>
  <c r="D191" i="6"/>
  <c r="E191" i="6" s="1"/>
  <c r="D190" i="6"/>
  <c r="E190" i="6" s="1"/>
  <c r="D124" i="7"/>
  <c r="E124" i="7" s="1"/>
  <c r="D123" i="7"/>
  <c r="E123" i="7" s="1"/>
  <c r="D122" i="7"/>
  <c r="E122" i="7" s="1"/>
  <c r="D121" i="7"/>
  <c r="E121" i="7" s="1"/>
  <c r="D46" i="9"/>
  <c r="E46" i="9" s="1"/>
  <c r="D45" i="9"/>
  <c r="E45" i="9" s="1"/>
  <c r="D44" i="9"/>
  <c r="E44" i="9" s="1"/>
  <c r="D43" i="9"/>
  <c r="E43" i="9" s="1"/>
  <c r="D124" i="8"/>
  <c r="E124" i="8" s="1"/>
  <c r="D123" i="8"/>
  <c r="E123" i="8" s="1"/>
  <c r="E235" i="10" l="1"/>
  <c r="E234" i="10"/>
  <c r="E233" i="10"/>
  <c r="E232" i="10"/>
  <c r="E231" i="10"/>
  <c r="E230" i="10"/>
  <c r="E229" i="10"/>
  <c r="E228" i="10"/>
  <c r="E227" i="10"/>
  <c r="F439" i="10"/>
  <c r="F440" i="10"/>
  <c r="F441" i="10"/>
  <c r="F442" i="10"/>
  <c r="F443" i="10"/>
  <c r="F232" i="10" l="1"/>
  <c r="F227" i="10"/>
  <c r="F233" i="10"/>
  <c r="F228" i="10"/>
  <c r="F234" i="10"/>
  <c r="F229" i="10"/>
  <c r="F235" i="10"/>
  <c r="F231" i="10"/>
  <c r="F230" i="10"/>
  <c r="F499" i="10"/>
  <c r="F497" i="10"/>
  <c r="F496" i="10"/>
  <c r="F495" i="10"/>
  <c r="F493" i="10"/>
  <c r="F492" i="10"/>
  <c r="F491" i="10"/>
  <c r="F490" i="10"/>
  <c r="F489" i="10"/>
  <c r="F488" i="10"/>
  <c r="F486" i="10"/>
  <c r="F485" i="10"/>
  <c r="F483" i="10"/>
  <c r="F482" i="10"/>
  <c r="F481" i="10"/>
  <c r="F480" i="10"/>
  <c r="F479" i="10"/>
  <c r="F478" i="10"/>
  <c r="F477" i="10"/>
  <c r="F475" i="10"/>
  <c r="F474" i="10"/>
  <c r="F473" i="10"/>
  <c r="F472" i="10"/>
  <c r="F471" i="10"/>
  <c r="F470" i="10"/>
  <c r="F469" i="10"/>
  <c r="F468" i="10"/>
  <c r="F467" i="10"/>
  <c r="F466" i="10"/>
  <c r="F465" i="10"/>
  <c r="F464" i="10"/>
  <c r="F463" i="10"/>
  <c r="F462" i="10"/>
  <c r="F460" i="10"/>
  <c r="F459" i="10"/>
  <c r="F457" i="10"/>
  <c r="F456" i="10"/>
  <c r="F455" i="10"/>
  <c r="F454" i="10"/>
  <c r="F453" i="10"/>
  <c r="F452" i="10"/>
  <c r="F451" i="10"/>
  <c r="F450" i="10"/>
  <c r="F449" i="10"/>
  <c r="F448" i="10"/>
  <c r="F447" i="10"/>
  <c r="F446" i="10"/>
  <c r="F445" i="10"/>
  <c r="F438" i="10"/>
  <c r="F436" i="10"/>
  <c r="F434" i="10"/>
  <c r="F433" i="10"/>
  <c r="F432" i="10"/>
  <c r="F431" i="10"/>
  <c r="F429" i="10"/>
  <c r="F428" i="10"/>
  <c r="F427" i="10"/>
  <c r="F426" i="10"/>
  <c r="F425" i="10"/>
  <c r="F424" i="10"/>
  <c r="F423" i="10"/>
  <c r="F422" i="10"/>
  <c r="F421" i="10"/>
  <c r="F420" i="10"/>
  <c r="F418" i="10"/>
  <c r="F417" i="10"/>
  <c r="F416" i="10"/>
  <c r="F415" i="10"/>
  <c r="F414" i="10"/>
  <c r="F413" i="10"/>
  <c r="F412" i="10"/>
  <c r="F411" i="10"/>
  <c r="F410" i="10"/>
  <c r="F409" i="10"/>
  <c r="F408" i="10"/>
  <c r="F407" i="10"/>
  <c r="F406" i="10"/>
  <c r="F405" i="10"/>
  <c r="F404" i="10"/>
  <c r="F402" i="10"/>
  <c r="F401" i="10"/>
  <c r="F399" i="10"/>
  <c r="F398" i="10"/>
  <c r="F397" i="10"/>
  <c r="F396" i="10"/>
  <c r="F395" i="10"/>
  <c r="F394" i="10"/>
  <c r="F393" i="10"/>
  <c r="F392" i="10"/>
  <c r="F390" i="10"/>
  <c r="F389" i="10"/>
  <c r="F388" i="10"/>
  <c r="F387" i="10"/>
  <c r="F386" i="10"/>
  <c r="F385" i="10"/>
  <c r="F384" i="10"/>
  <c r="F383" i="10"/>
  <c r="F382" i="10"/>
  <c r="F380" i="10"/>
  <c r="F379" i="10"/>
  <c r="F378" i="10"/>
  <c r="F377" i="10"/>
  <c r="F376" i="10"/>
  <c r="F375" i="10"/>
  <c r="F374" i="10"/>
  <c r="F373" i="10"/>
  <c r="F372" i="10"/>
  <c r="F371" i="10"/>
  <c r="F370" i="10"/>
  <c r="F369" i="10"/>
  <c r="F367" i="10"/>
  <c r="F366" i="10"/>
  <c r="F365" i="10"/>
  <c r="F364" i="10"/>
  <c r="F363" i="10"/>
  <c r="F362" i="10"/>
  <c r="F361" i="10"/>
  <c r="F360" i="10"/>
  <c r="F359" i="10"/>
  <c r="F358" i="10"/>
  <c r="F357" i="10"/>
  <c r="F356" i="10"/>
  <c r="F354" i="10"/>
  <c r="F353" i="10"/>
  <c r="F352" i="10"/>
  <c r="F351" i="10"/>
  <c r="F350" i="10"/>
  <c r="F349" i="10"/>
  <c r="F348" i="10"/>
  <c r="F347" i="10"/>
  <c r="F346" i="10"/>
  <c r="F345" i="10"/>
  <c r="F344" i="10"/>
  <c r="F343" i="10"/>
  <c r="F341" i="10"/>
  <c r="F340" i="10"/>
  <c r="F339" i="10"/>
  <c r="F338" i="10"/>
  <c r="F337" i="10"/>
  <c r="F336" i="10"/>
  <c r="F335" i="10"/>
  <c r="F334" i="10"/>
  <c r="F333" i="10"/>
  <c r="F332" i="10"/>
  <c r="F330" i="10"/>
  <c r="F329" i="10"/>
  <c r="F328" i="10"/>
  <c r="F327" i="10"/>
  <c r="F326" i="10"/>
  <c r="F325" i="10"/>
  <c r="F324" i="10"/>
  <c r="F323" i="10"/>
  <c r="F322" i="10"/>
  <c r="F321" i="10"/>
  <c r="F319" i="10"/>
  <c r="F318" i="10"/>
  <c r="F317" i="10"/>
  <c r="F316" i="10"/>
  <c r="F315" i="10"/>
  <c r="F314" i="10"/>
  <c r="F313" i="10"/>
  <c r="F312" i="10"/>
  <c r="F311" i="10"/>
  <c r="F310" i="10"/>
  <c r="F308" i="10"/>
  <c r="F307" i="10"/>
  <c r="F306" i="10"/>
  <c r="F305" i="10"/>
  <c r="F304" i="10"/>
  <c r="F303" i="10"/>
  <c r="F302" i="10"/>
  <c r="F301" i="10"/>
  <c r="F300" i="10"/>
  <c r="F299" i="10"/>
  <c r="F298" i="10"/>
  <c r="F296" i="10"/>
  <c r="F295" i="10"/>
  <c r="F294" i="10"/>
  <c r="F293" i="10"/>
  <c r="F292" i="10"/>
  <c r="F291" i="10"/>
  <c r="F290" i="10"/>
  <c r="F289" i="10"/>
  <c r="F288" i="10"/>
  <c r="F287" i="10"/>
  <c r="F285" i="10"/>
  <c r="F284" i="10"/>
  <c r="F283" i="10"/>
  <c r="F282" i="10"/>
  <c r="F281" i="10"/>
  <c r="F280" i="10"/>
  <c r="F279" i="10"/>
  <c r="F278" i="10"/>
  <c r="F277" i="10"/>
  <c r="F276" i="10"/>
  <c r="F274" i="10"/>
  <c r="F273" i="10"/>
  <c r="F272" i="10"/>
  <c r="F271" i="10"/>
  <c r="F270" i="10"/>
  <c r="F269" i="10"/>
  <c r="F268" i="10"/>
  <c r="F267" i="10"/>
  <c r="F266" i="10"/>
  <c r="F264" i="10"/>
  <c r="F263" i="10"/>
  <c r="F262" i="10"/>
  <c r="F261" i="10"/>
  <c r="F260" i="10"/>
  <c r="F259" i="10"/>
  <c r="F258" i="10"/>
  <c r="F257" i="10"/>
  <c r="F255" i="10"/>
  <c r="F254" i="10"/>
  <c r="F253" i="10"/>
  <c r="F252" i="10"/>
  <c r="F251" i="10"/>
  <c r="F250" i="10"/>
  <c r="F249" i="10"/>
  <c r="F248" i="10"/>
  <c r="F246" i="10"/>
  <c r="F245" i="10"/>
  <c r="F244" i="10"/>
  <c r="F243" i="10"/>
  <c r="F242" i="10"/>
  <c r="F241" i="10"/>
  <c r="F240" i="10"/>
  <c r="F239" i="10"/>
  <c r="F238" i="10"/>
  <c r="F236" i="10"/>
  <c r="F226" i="10"/>
  <c r="F225" i="10"/>
  <c r="F224" i="10"/>
  <c r="F223" i="10"/>
  <c r="F222" i="10"/>
  <c r="F221" i="10"/>
  <c r="F220" i="10"/>
  <c r="F219" i="10"/>
  <c r="F218" i="10"/>
  <c r="F217" i="10"/>
  <c r="F216" i="10"/>
  <c r="F215" i="10"/>
  <c r="F214" i="10"/>
  <c r="F213" i="10"/>
  <c r="F212" i="10"/>
  <c r="F211" i="10"/>
  <c r="F210" i="10"/>
  <c r="F209" i="10"/>
  <c r="F208" i="10"/>
  <c r="F207" i="10"/>
  <c r="F206" i="10"/>
  <c r="F204" i="10"/>
  <c r="F203" i="10"/>
  <c r="F202" i="10"/>
  <c r="F201" i="10"/>
  <c r="F200" i="10"/>
  <c r="F199" i="10"/>
  <c r="F198" i="10"/>
  <c r="F197" i="10"/>
  <c r="F195" i="10"/>
  <c r="F194" i="10"/>
  <c r="F193" i="10"/>
  <c r="F192" i="10"/>
  <c r="F191" i="10"/>
  <c r="F190" i="10"/>
  <c r="F189" i="10"/>
  <c r="F188" i="10"/>
  <c r="F186" i="10"/>
  <c r="F185" i="10"/>
  <c r="F184" i="10"/>
  <c r="F183" i="10"/>
  <c r="F182" i="10"/>
  <c r="F181" i="10"/>
  <c r="F180" i="10"/>
  <c r="F179" i="10"/>
  <c r="F178" i="10"/>
  <c r="F176" i="10"/>
  <c r="F175" i="10"/>
  <c r="F174" i="10"/>
  <c r="F173" i="10"/>
  <c r="F172" i="10"/>
  <c r="F171" i="10"/>
  <c r="F170" i="10"/>
  <c r="F169" i="10"/>
  <c r="F168" i="10"/>
  <c r="F166" i="10"/>
  <c r="F165" i="10"/>
  <c r="F164" i="10"/>
  <c r="F163" i="10"/>
  <c r="F162" i="10"/>
  <c r="F161" i="10"/>
  <c r="F160" i="10"/>
  <c r="F159" i="10"/>
  <c r="F158" i="10"/>
  <c r="F157" i="10"/>
  <c r="F155" i="10"/>
  <c r="F154" i="10"/>
  <c r="F153" i="10"/>
  <c r="F152" i="10"/>
  <c r="F151" i="10"/>
  <c r="F150" i="10"/>
  <c r="F149" i="10"/>
  <c r="F148" i="10"/>
  <c r="F147" i="10"/>
  <c r="F146" i="10"/>
  <c r="F144" i="10"/>
  <c r="F143" i="10"/>
  <c r="F142" i="10"/>
  <c r="F141" i="10"/>
  <c r="F140" i="10"/>
  <c r="F139" i="10"/>
  <c r="F138" i="10"/>
  <c r="F137" i="10"/>
  <c r="F136" i="10"/>
  <c r="F134" i="10"/>
  <c r="F133" i="10"/>
  <c r="F132" i="10"/>
  <c r="F131" i="10"/>
  <c r="F130" i="10"/>
  <c r="F129" i="10"/>
  <c r="F128" i="10"/>
  <c r="F127" i="10"/>
  <c r="F126" i="10"/>
  <c r="F125" i="10"/>
  <c r="F123" i="10"/>
  <c r="F122" i="10"/>
  <c r="F121" i="10"/>
  <c r="F120" i="10"/>
  <c r="F119" i="10"/>
  <c r="F118" i="10"/>
  <c r="F117" i="10"/>
  <c r="F116" i="10"/>
  <c r="F115" i="10"/>
  <c r="F113" i="10"/>
  <c r="F112" i="10"/>
  <c r="F111" i="10"/>
  <c r="F110" i="10"/>
  <c r="F109" i="10"/>
  <c r="F108" i="10"/>
  <c r="F106" i="10"/>
  <c r="F104" i="10"/>
  <c r="F103" i="10"/>
  <c r="F102" i="10"/>
  <c r="F101" i="10"/>
  <c r="F100" i="10"/>
  <c r="F99" i="10"/>
  <c r="F97" i="10"/>
  <c r="F96" i="10"/>
  <c r="F95" i="10"/>
  <c r="F94" i="10"/>
  <c r="F93" i="10"/>
  <c r="F92" i="10"/>
  <c r="F91" i="10"/>
  <c r="F90" i="10"/>
  <c r="F88" i="10"/>
  <c r="F87" i="10"/>
  <c r="F86" i="10"/>
  <c r="F84" i="10"/>
  <c r="F83" i="10"/>
  <c r="F82" i="10"/>
  <c r="F81" i="10"/>
  <c r="F80" i="10"/>
  <c r="F78" i="10"/>
  <c r="F77" i="10"/>
  <c r="F76" i="10"/>
  <c r="F75" i="10"/>
  <c r="F74" i="10"/>
  <c r="F73" i="10"/>
  <c r="F72" i="10"/>
  <c r="F71" i="10"/>
  <c r="F69" i="10"/>
  <c r="F68" i="10"/>
  <c r="F67" i="10"/>
  <c r="F66" i="10"/>
  <c r="F65" i="10"/>
  <c r="F64" i="10"/>
  <c r="F63" i="10"/>
  <c r="F62" i="10"/>
  <c r="F61" i="10"/>
  <c r="F59" i="10"/>
  <c r="F58" i="10"/>
  <c r="F57" i="10"/>
  <c r="F56" i="10"/>
  <c r="F55" i="10"/>
  <c r="F54" i="10"/>
  <c r="F53" i="10"/>
  <c r="F52" i="10"/>
  <c r="F51" i="10"/>
  <c r="F50" i="10"/>
  <c r="F49" i="10"/>
  <c r="F47" i="10"/>
  <c r="F46" i="10"/>
  <c r="F45" i="10"/>
  <c r="F44" i="10"/>
  <c r="F43" i="10"/>
  <c r="F42" i="10"/>
  <c r="F41" i="10"/>
  <c r="F40" i="10"/>
  <c r="F39" i="10"/>
  <c r="F37" i="10"/>
  <c r="F36" i="10"/>
  <c r="F35" i="10"/>
  <c r="F34" i="10"/>
  <c r="F33" i="10"/>
  <c r="F32" i="10"/>
  <c r="F31" i="10"/>
  <c r="F30" i="10"/>
  <c r="F28" i="10"/>
  <c r="F27" i="10"/>
  <c r="F26" i="10"/>
  <c r="F25" i="10"/>
  <c r="F24" i="10"/>
  <c r="F23" i="10"/>
  <c r="F22" i="10"/>
  <c r="F21" i="10"/>
  <c r="F19" i="10"/>
  <c r="F18" i="10"/>
  <c r="F17" i="10"/>
  <c r="F16" i="10"/>
  <c r="F15" i="10"/>
  <c r="F14" i="10"/>
  <c r="D220" i="6" l="1"/>
  <c r="E220" i="6" s="1"/>
  <c r="D155" i="6" l="1"/>
  <c r="E155" i="6" s="1"/>
  <c r="D24" i="9" l="1"/>
  <c r="E24" i="9" s="1"/>
  <c r="D67" i="8"/>
  <c r="E67" i="8" s="1"/>
  <c r="D36" i="7"/>
  <c r="E36" i="7" s="1"/>
  <c r="D62" i="6"/>
  <c r="E62" i="6" s="1"/>
  <c r="D34" i="5"/>
  <c r="E34" i="5" s="1"/>
  <c r="D34" i="4"/>
  <c r="E34" i="4" s="1"/>
  <c r="D73" i="8" l="1"/>
  <c r="E73" i="8" s="1"/>
  <c r="D74" i="8"/>
  <c r="E74" i="8" s="1"/>
  <c r="D59" i="6"/>
  <c r="E59" i="6" s="1"/>
  <c r="D119" i="7" l="1"/>
  <c r="E119" i="7" s="1"/>
  <c r="D118" i="7"/>
  <c r="E118" i="7" s="1"/>
  <c r="D117" i="7"/>
  <c r="E117" i="7" s="1"/>
  <c r="D116" i="7"/>
  <c r="E116" i="7" s="1"/>
  <c r="D115" i="7"/>
  <c r="E115" i="7" s="1"/>
  <c r="D114" i="7"/>
  <c r="E114" i="7" s="1"/>
  <c r="D113" i="7"/>
  <c r="E113" i="7" s="1"/>
  <c r="D112" i="7"/>
  <c r="E112" i="7" s="1"/>
  <c r="D111" i="7"/>
  <c r="E111" i="7" s="1"/>
  <c r="D99" i="7"/>
  <c r="E99" i="7" s="1"/>
  <c r="D98" i="7"/>
  <c r="E98" i="7" s="1"/>
  <c r="D97" i="7"/>
  <c r="E97" i="7" s="1"/>
  <c r="D96" i="7"/>
  <c r="E96" i="7" s="1"/>
  <c r="D95" i="7"/>
  <c r="E95" i="7" s="1"/>
  <c r="D94" i="7"/>
  <c r="E94" i="7" s="1"/>
  <c r="D93" i="7"/>
  <c r="E93" i="7" s="1"/>
  <c r="D92" i="7"/>
  <c r="E92" i="7" s="1"/>
  <c r="D91" i="7"/>
  <c r="E91" i="7" s="1"/>
  <c r="D89" i="7"/>
  <c r="E89" i="7" s="1"/>
  <c r="D88" i="7"/>
  <c r="E88" i="7" s="1"/>
  <c r="D87" i="7"/>
  <c r="E87" i="7" s="1"/>
  <c r="D86" i="7"/>
  <c r="E86" i="7" s="1"/>
  <c r="D85" i="7"/>
  <c r="E85" i="7" s="1"/>
  <c r="D84" i="7"/>
  <c r="E84" i="7" s="1"/>
  <c r="D83" i="7"/>
  <c r="E83" i="7" s="1"/>
  <c r="D82" i="7"/>
  <c r="E82" i="7" s="1"/>
  <c r="D81" i="7"/>
  <c r="E81" i="7" s="1"/>
  <c r="D79" i="7"/>
  <c r="E79" i="7" s="1"/>
  <c r="D78" i="7"/>
  <c r="E78" i="7" s="1"/>
  <c r="D77" i="7"/>
  <c r="E77" i="7" s="1"/>
  <c r="D76" i="7"/>
  <c r="E76" i="7" s="1"/>
  <c r="D75" i="7"/>
  <c r="E75" i="7" s="1"/>
  <c r="D74" i="7"/>
  <c r="E74" i="7" s="1"/>
  <c r="D73" i="7"/>
  <c r="E73" i="7" s="1"/>
  <c r="D72" i="7"/>
  <c r="E72" i="7" s="1"/>
  <c r="D71" i="7"/>
  <c r="E71" i="7" s="1"/>
  <c r="D118" i="8" l="1"/>
  <c r="E118" i="8" s="1"/>
  <c r="D119" i="8"/>
  <c r="E119" i="8" s="1"/>
  <c r="D120" i="8"/>
  <c r="E120" i="8" s="1"/>
  <c r="D60" i="6"/>
  <c r="E60" i="6" s="1"/>
  <c r="D61" i="6"/>
  <c r="E61" i="6" s="1"/>
  <c r="D147" i="7" l="1"/>
  <c r="E147" i="7" s="1"/>
  <c r="D146" i="7"/>
  <c r="E146" i="7" s="1"/>
  <c r="D219" i="6"/>
  <c r="E219" i="6" s="1"/>
  <c r="D218" i="6"/>
  <c r="E218" i="6" s="1"/>
  <c r="D217" i="6"/>
  <c r="E217" i="6" s="1"/>
  <c r="D216" i="6"/>
  <c r="E216" i="6" s="1"/>
  <c r="D134" i="5"/>
  <c r="E134" i="5" s="1"/>
  <c r="D96" i="4" l="1"/>
  <c r="E96" i="4" s="1"/>
  <c r="D32" i="4" l="1"/>
  <c r="E32" i="4" s="1"/>
  <c r="D33" i="4"/>
  <c r="E33" i="4" s="1"/>
  <c r="D35" i="4"/>
  <c r="E35" i="4" s="1"/>
  <c r="D36" i="4"/>
  <c r="E36" i="4" s="1"/>
  <c r="D32" i="5"/>
  <c r="E32" i="5" s="1"/>
  <c r="D33" i="5"/>
  <c r="E33" i="5" s="1"/>
  <c r="D35" i="5"/>
  <c r="E35" i="5" s="1"/>
  <c r="D36" i="5"/>
  <c r="E36" i="5" s="1"/>
  <c r="D63" i="6"/>
  <c r="E63" i="6" s="1"/>
  <c r="D34" i="7"/>
  <c r="E34" i="7" s="1"/>
  <c r="D35" i="7"/>
  <c r="E35" i="7" s="1"/>
  <c r="D37" i="7"/>
  <c r="E37" i="7" s="1"/>
  <c r="D38" i="7"/>
  <c r="E38" i="7" s="1"/>
  <c r="D68" i="8"/>
  <c r="E68" i="8" s="1"/>
  <c r="D69" i="8"/>
  <c r="E69" i="8" s="1"/>
  <c r="D70" i="8"/>
  <c r="E70" i="8" s="1"/>
  <c r="D23" i="9"/>
  <c r="E23" i="9" s="1"/>
  <c r="D25" i="9"/>
  <c r="E25" i="9" s="1"/>
  <c r="D26" i="9"/>
  <c r="E26" i="9" s="1"/>
  <c r="A15" i="2"/>
  <c r="A16" i="2" s="1"/>
  <c r="A17" i="2" s="1"/>
  <c r="A18" i="2" s="1"/>
  <c r="A19" i="2" s="1"/>
  <c r="A21" i="2" s="1"/>
  <c r="A22" i="2" s="1"/>
  <c r="A23" i="2" s="1"/>
  <c r="A24" i="2" s="1"/>
  <c r="A25" i="2" s="1"/>
  <c r="A26" i="2" s="1"/>
  <c r="A28" i="2" s="1"/>
  <c r="A30" i="2" s="1"/>
  <c r="A31" i="2" s="1"/>
  <c r="A32" i="2" s="1"/>
  <c r="A33" i="2" s="1"/>
  <c r="A34" i="2" s="1"/>
  <c r="A35" i="2" s="1"/>
  <c r="A37" i="2" s="1"/>
  <c r="A15" i="4"/>
  <c r="A16" i="4" s="1"/>
  <c r="A17" i="4" s="1"/>
  <c r="A18" i="4" s="1"/>
  <c r="A19" i="4" s="1"/>
  <c r="A20" i="4" s="1"/>
  <c r="A21" i="4" s="1"/>
  <c r="A23" i="4" s="1"/>
  <c r="A24" i="4" s="1"/>
  <c r="A25" i="4" s="1"/>
  <c r="A26" i="4" s="1"/>
  <c r="A27" i="4" s="1"/>
  <c r="A28" i="4" s="1"/>
  <c r="A29" i="4" s="1"/>
  <c r="A30" i="4" s="1"/>
  <c r="A32" i="4" s="1"/>
  <c r="A15" i="5"/>
  <c r="A16" i="5" s="1"/>
  <c r="A17" i="5" s="1"/>
  <c r="A18" i="5" s="1"/>
  <c r="A19" i="5" s="1"/>
  <c r="A20" i="5" s="1"/>
  <c r="A21" i="5" s="1"/>
  <c r="A23" i="5" s="1"/>
  <c r="A24" i="5" s="1"/>
  <c r="A25" i="5" s="1"/>
  <c r="A26" i="5" s="1"/>
  <c r="A27" i="5" s="1"/>
  <c r="A28" i="5" s="1"/>
  <c r="A29" i="5" s="1"/>
  <c r="A30" i="5" s="1"/>
  <c r="A32" i="5" s="1"/>
  <c r="D64" i="6"/>
  <c r="E64" i="6" s="1"/>
  <c r="D65" i="6"/>
  <c r="E65" i="6" s="1"/>
  <c r="A16" i="6"/>
  <c r="A17" i="6" s="1"/>
  <c r="A18" i="6" s="1"/>
  <c r="A19" i="6" s="1"/>
  <c r="A20" i="6" s="1"/>
  <c r="A21" i="6" s="1"/>
  <c r="A22" i="6" s="1"/>
  <c r="A23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9" i="6" s="1"/>
  <c r="A50" i="6" s="1"/>
  <c r="A51" i="6" s="1"/>
  <c r="A52" i="6" s="1"/>
  <c r="A53" i="6" s="1"/>
  <c r="A54" i="6" s="1"/>
  <c r="A55" i="6" s="1"/>
  <c r="A56" i="6" s="1"/>
  <c r="A57" i="6" s="1"/>
  <c r="A59" i="6" s="1"/>
  <c r="D27" i="9"/>
  <c r="E27" i="9" s="1"/>
  <c r="D39" i="7"/>
  <c r="E39" i="7" s="1"/>
  <c r="A15" i="7"/>
  <c r="A16" i="7" s="1"/>
  <c r="A17" i="7" s="1"/>
  <c r="A18" i="7" s="1"/>
  <c r="A19" i="7" s="1"/>
  <c r="A20" i="7" s="1"/>
  <c r="A21" i="7" s="1"/>
  <c r="A22" i="7" s="1"/>
  <c r="A24" i="7" s="1"/>
  <c r="A25" i="7" s="1"/>
  <c r="A26" i="7" s="1"/>
  <c r="A27" i="7" s="1"/>
  <c r="A28" i="7" s="1"/>
  <c r="A29" i="7" s="1"/>
  <c r="A30" i="7" s="1"/>
  <c r="A31" i="7" s="1"/>
  <c r="A32" i="7" s="1"/>
  <c r="A34" i="7" s="1"/>
  <c r="A15" i="9"/>
  <c r="A16" i="9" s="1"/>
  <c r="A17" i="9" s="1"/>
  <c r="A18" i="9" s="1"/>
  <c r="A19" i="9" s="1"/>
  <c r="A20" i="9" s="1"/>
  <c r="A21" i="9" s="1"/>
  <c r="A16" i="8"/>
  <c r="A17" i="8" s="1"/>
  <c r="A18" i="8" s="1"/>
  <c r="A19" i="8" s="1"/>
  <c r="A20" i="8" s="1"/>
  <c r="A21" i="8" s="1"/>
  <c r="A22" i="8" s="1"/>
  <c r="A24" i="8" s="1"/>
  <c r="A25" i="8" s="1"/>
  <c r="A26" i="8" s="1"/>
  <c r="A27" i="8" s="1"/>
  <c r="A28" i="8" s="1"/>
  <c r="A30" i="8" s="1"/>
  <c r="A31" i="8" s="1"/>
  <c r="A32" i="8" s="1"/>
  <c r="A34" i="8" s="1"/>
  <c r="A35" i="8" s="1"/>
  <c r="A36" i="8" s="1"/>
  <c r="A37" i="8" s="1"/>
  <c r="A38" i="8" s="1"/>
  <c r="A39" i="8" s="1"/>
  <c r="A40" i="8" s="1"/>
  <c r="A41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D36" i="9"/>
  <c r="E36" i="9" s="1"/>
  <c r="D37" i="9"/>
  <c r="E37" i="9" s="1"/>
  <c r="D38" i="9"/>
  <c r="E38" i="9" s="1"/>
  <c r="D113" i="8"/>
  <c r="E113" i="8" s="1"/>
  <c r="D114" i="8"/>
  <c r="E114" i="8" s="1"/>
  <c r="D115" i="8"/>
  <c r="E115" i="8" s="1"/>
  <c r="D101" i="7"/>
  <c r="E101" i="7" s="1"/>
  <c r="D102" i="7"/>
  <c r="E102" i="7" s="1"/>
  <c r="D103" i="7"/>
  <c r="E103" i="7" s="1"/>
  <c r="D104" i="7"/>
  <c r="E104" i="7" s="1"/>
  <c r="D168" i="6"/>
  <c r="E168" i="6" s="1"/>
  <c r="D169" i="6"/>
  <c r="E169" i="6" s="1"/>
  <c r="D170" i="6"/>
  <c r="E170" i="6" s="1"/>
  <c r="D171" i="6"/>
  <c r="E171" i="6" s="1"/>
  <c r="D172" i="6"/>
  <c r="E172" i="6" s="1"/>
  <c r="D92" i="5"/>
  <c r="E92" i="5" s="1"/>
  <c r="D93" i="5"/>
  <c r="E93" i="5" s="1"/>
  <c r="D94" i="5"/>
  <c r="E94" i="5" s="1"/>
  <c r="D95" i="5"/>
  <c r="E95" i="5" s="1"/>
  <c r="D96" i="5"/>
  <c r="E96" i="5" s="1"/>
  <c r="D74" i="4"/>
  <c r="E74" i="4" s="1"/>
  <c r="D75" i="4"/>
  <c r="E75" i="4" s="1"/>
  <c r="D76" i="4"/>
  <c r="E76" i="4" s="1"/>
  <c r="D77" i="4"/>
  <c r="E77" i="4" s="1"/>
  <c r="D78" i="4"/>
  <c r="E78" i="4" s="1"/>
  <c r="D37" i="2"/>
  <c r="E37" i="2" s="1"/>
  <c r="D38" i="2"/>
  <c r="E38" i="2" s="1"/>
  <c r="D39" i="2"/>
  <c r="E39" i="2" s="1"/>
  <c r="A35" i="7" l="1"/>
  <c r="A33" i="4"/>
  <c r="A38" i="2"/>
  <c r="A39" i="2" s="1"/>
  <c r="A40" i="2" s="1"/>
  <c r="A41" i="2" s="1"/>
  <c r="A42" i="2" s="1"/>
  <c r="A44" i="2" s="1"/>
  <c r="A33" i="5"/>
  <c r="A45" i="2" l="1"/>
  <c r="A46" i="2" s="1"/>
  <c r="A48" i="2" s="1"/>
  <c r="A49" i="2" s="1"/>
  <c r="A50" i="2" s="1"/>
  <c r="A52" i="2" s="1"/>
  <c r="A53" i="2" s="1"/>
  <c r="A55" i="2" s="1"/>
  <c r="A56" i="2" s="1"/>
  <c r="A57" i="2" s="1"/>
  <c r="A58" i="2" s="1"/>
  <c r="A59" i="2" s="1"/>
  <c r="A60" i="2" s="1"/>
  <c r="A62" i="2" s="1"/>
  <c r="A63" i="2" s="1"/>
  <c r="A60" i="6"/>
  <c r="A61" i="6" s="1"/>
  <c r="A62" i="6" s="1"/>
  <c r="A63" i="6" s="1"/>
  <c r="A64" i="6" s="1"/>
  <c r="A65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1" i="6" s="1"/>
  <c r="A92" i="6" s="1"/>
  <c r="A93" i="6" s="1"/>
  <c r="A94" i="6" s="1"/>
  <c r="A95" i="6" s="1"/>
  <c r="A96" i="6" s="1"/>
  <c r="A97" i="6" s="1"/>
  <c r="A98" i="6" s="1"/>
  <c r="A99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2" i="6" s="1"/>
  <c r="A113" i="6" s="1"/>
  <c r="A114" i="6" s="1"/>
  <c r="A115" i="6" s="1"/>
  <c r="A116" i="6" s="1"/>
  <c r="A117" i="6" s="1"/>
  <c r="A118" i="6" s="1"/>
  <c r="A24" i="9"/>
  <c r="A25" i="9" s="1"/>
  <c r="A26" i="9" s="1"/>
  <c r="A27" i="9" s="1"/>
  <c r="A29" i="9" s="1"/>
  <c r="A30" i="9" s="1"/>
  <c r="A31" i="9" s="1"/>
  <c r="A32" i="9" s="1"/>
  <c r="A33" i="9" s="1"/>
  <c r="A34" i="9" s="1"/>
  <c r="A36" i="9" s="1"/>
  <c r="A37" i="9" s="1"/>
  <c r="A38" i="9" s="1"/>
  <c r="A39" i="9" s="1"/>
  <c r="A40" i="9" s="1"/>
  <c r="A41" i="9" s="1"/>
  <c r="A43" i="9" s="1"/>
  <c r="A44" i="9" s="1"/>
  <c r="A57" i="8"/>
  <c r="A58" i="8" s="1"/>
  <c r="A36" i="7"/>
  <c r="A37" i="7" s="1"/>
  <c r="A38" i="7" s="1"/>
  <c r="A39" i="7" s="1"/>
  <c r="A41" i="7" s="1"/>
  <c r="A42" i="7" s="1"/>
  <c r="A43" i="7" s="1"/>
  <c r="A44" i="7" s="1"/>
  <c r="A45" i="7" s="1"/>
  <c r="A46" i="7" s="1"/>
  <c r="A47" i="7" s="1"/>
  <c r="A48" i="7" s="1"/>
  <c r="A49" i="7" s="1"/>
  <c r="A51" i="7" s="1"/>
  <c r="A52" i="7" s="1"/>
  <c r="A53" i="7" s="1"/>
  <c r="A54" i="7" s="1"/>
  <c r="A55" i="7" s="1"/>
  <c r="A56" i="7" s="1"/>
  <c r="A57" i="7" s="1"/>
  <c r="A58" i="7" s="1"/>
  <c r="A59" i="7" s="1"/>
  <c r="A61" i="7" s="1"/>
  <c r="A62" i="7" s="1"/>
  <c r="A63" i="7" s="1"/>
  <c r="A64" i="7" s="1"/>
  <c r="A65" i="7" s="1"/>
  <c r="A66" i="7" s="1"/>
  <c r="A67" i="7" s="1"/>
  <c r="A68" i="7" s="1"/>
  <c r="A69" i="7" s="1"/>
  <c r="A71" i="7" s="1"/>
  <c r="A72" i="7" s="1"/>
  <c r="A73" i="7" s="1"/>
  <c r="A74" i="7" s="1"/>
  <c r="A75" i="7" s="1"/>
  <c r="A76" i="7" s="1"/>
  <c r="A77" i="7" s="1"/>
  <c r="A78" i="7" s="1"/>
  <c r="A79" i="7" s="1"/>
  <c r="A81" i="7" s="1"/>
  <c r="A82" i="7" s="1"/>
  <c r="A83" i="7" s="1"/>
  <c r="A84" i="7" s="1"/>
  <c r="A85" i="7" s="1"/>
  <c r="A86" i="7" s="1"/>
  <c r="A87" i="7" s="1"/>
  <c r="A88" i="7" s="1"/>
  <c r="A89" i="7" s="1"/>
  <c r="A91" i="7" s="1"/>
  <c r="A92" i="7" s="1"/>
  <c r="A93" i="7" s="1"/>
  <c r="A94" i="7" s="1"/>
  <c r="A95" i="7" s="1"/>
  <c r="A96" i="7" s="1"/>
  <c r="A97" i="7" s="1"/>
  <c r="A98" i="7" s="1"/>
  <c r="A99" i="7" s="1"/>
  <c r="A101" i="7" s="1"/>
  <c r="A102" i="7" s="1"/>
  <c r="A103" i="7" s="1"/>
  <c r="A104" i="7" s="1"/>
  <c r="A105" i="7" s="1"/>
  <c r="A106" i="7" s="1"/>
  <c r="A107" i="7" s="1"/>
  <c r="A108" i="7" s="1"/>
  <c r="A109" i="7" s="1"/>
  <c r="A34" i="5"/>
  <c r="A35" i="5" s="1"/>
  <c r="A36" i="5" s="1"/>
  <c r="A38" i="5" s="1"/>
  <c r="A39" i="5" s="1"/>
  <c r="A40" i="5" s="1"/>
  <c r="A41" i="5" s="1"/>
  <c r="A42" i="5" s="1"/>
  <c r="A43" i="5" s="1"/>
  <c r="A44" i="5" s="1"/>
  <c r="A45" i="5" s="1"/>
  <c r="A47" i="5" s="1"/>
  <c r="A48" i="5" s="1"/>
  <c r="A49" i="5" s="1"/>
  <c r="A50" i="5" s="1"/>
  <c r="A51" i="5" s="1"/>
  <c r="A52" i="5" s="1"/>
  <c r="A53" i="5" s="1"/>
  <c r="A54" i="5" s="1"/>
  <c r="A56" i="5" s="1"/>
  <c r="A57" i="5" s="1"/>
  <c r="A58" i="5" s="1"/>
  <c r="A59" i="5" s="1"/>
  <c r="A60" i="5" s="1"/>
  <c r="A61" i="5" s="1"/>
  <c r="A62" i="5" s="1"/>
  <c r="A34" i="4"/>
  <c r="D214" i="6"/>
  <c r="E214" i="6" s="1"/>
  <c r="D121" i="6"/>
  <c r="E121" i="6" s="1"/>
  <c r="D87" i="6"/>
  <c r="E87" i="6" s="1"/>
  <c r="D88" i="6"/>
  <c r="E88" i="6" s="1"/>
  <c r="D89" i="6"/>
  <c r="E89" i="6" s="1"/>
  <c r="D43" i="6"/>
  <c r="E43" i="6" s="1"/>
  <c r="D44" i="6"/>
  <c r="E44" i="6" s="1"/>
  <c r="D45" i="6"/>
  <c r="E45" i="6" s="1"/>
  <c r="D46" i="6"/>
  <c r="E46" i="6" s="1"/>
  <c r="D47" i="6"/>
  <c r="E47" i="6" s="1"/>
  <c r="D33" i="6"/>
  <c r="E33" i="6" s="1"/>
  <c r="D34" i="6"/>
  <c r="E34" i="6" s="1"/>
  <c r="D35" i="6"/>
  <c r="E35" i="6" s="1"/>
  <c r="A111" i="7" l="1"/>
  <c r="A112" i="7" s="1"/>
  <c r="A113" i="7" s="1"/>
  <c r="A114" i="7" s="1"/>
  <c r="A115" i="7" s="1"/>
  <c r="A116" i="7" s="1"/>
  <c r="A117" i="7" s="1"/>
  <c r="A118" i="7" s="1"/>
  <c r="A119" i="7" s="1"/>
  <c r="A121" i="7" s="1"/>
  <c r="A122" i="7" s="1"/>
  <c r="A123" i="7" s="1"/>
  <c r="A124" i="7" s="1"/>
  <c r="A126" i="7" s="1"/>
  <c r="A127" i="7" s="1"/>
  <c r="A128" i="7" s="1"/>
  <c r="A130" i="7" s="1"/>
  <c r="A131" i="7" s="1"/>
  <c r="A133" i="7" s="1"/>
  <c r="A134" i="7" s="1"/>
  <c r="A136" i="7" s="1"/>
  <c r="A137" i="7" s="1"/>
  <c r="A138" i="7" s="1"/>
  <c r="A139" i="7" s="1"/>
  <c r="A140" i="7" s="1"/>
  <c r="A141" i="7" s="1"/>
  <c r="A142" i="7" s="1"/>
  <c r="A143" i="7" s="1"/>
  <c r="A144" i="7" s="1"/>
  <c r="A146" i="7" s="1"/>
  <c r="A147" i="7" s="1"/>
  <c r="A59" i="8"/>
  <c r="A60" i="8" s="1"/>
  <c r="A61" i="8" s="1"/>
  <c r="A62" i="8" s="1"/>
  <c r="A63" i="8" s="1"/>
  <c r="A35" i="4"/>
  <c r="A36" i="4" s="1"/>
  <c r="A38" i="4" s="1"/>
  <c r="A39" i="4" s="1"/>
  <c r="A40" i="4" s="1"/>
  <c r="A41" i="4" s="1"/>
  <c r="A42" i="4" s="1"/>
  <c r="A43" i="4" s="1"/>
  <c r="A44" i="4" s="1"/>
  <c r="A45" i="4" s="1"/>
  <c r="A47" i="4" s="1"/>
  <c r="A48" i="4" s="1"/>
  <c r="A49" i="4" s="1"/>
  <c r="A50" i="4" s="1"/>
  <c r="A51" i="4" s="1"/>
  <c r="A52" i="4" s="1"/>
  <c r="A53" i="4" s="1"/>
  <c r="A54" i="4" s="1"/>
  <c r="A56" i="4" s="1"/>
  <c r="A57" i="4" s="1"/>
  <c r="A58" i="4" s="1"/>
  <c r="A59" i="4" s="1"/>
  <c r="A60" i="4" s="1"/>
  <c r="A61" i="4" s="1"/>
  <c r="A62" i="4" s="1"/>
  <c r="A63" i="4" s="1"/>
  <c r="A65" i="4" s="1"/>
  <c r="A66" i="4" s="1"/>
  <c r="A67" i="4" s="1"/>
  <c r="A68" i="4" s="1"/>
  <c r="A69" i="4" s="1"/>
  <c r="A70" i="4" s="1"/>
  <c r="A71" i="4" s="1"/>
  <c r="A72" i="4" s="1"/>
  <c r="A74" i="4" s="1"/>
  <c r="A75" i="4" s="1"/>
  <c r="A76" i="4" s="1"/>
  <c r="A77" i="4" s="1"/>
  <c r="A78" i="4" s="1"/>
  <c r="A79" i="4" s="1"/>
  <c r="A80" i="4" s="1"/>
  <c r="A81" i="4" s="1"/>
  <c r="A83" i="4" s="1"/>
  <c r="A84" i="4" s="1"/>
  <c r="A86" i="4" s="1"/>
  <c r="A87" i="4" s="1"/>
  <c r="A88" i="4" s="1"/>
  <c r="A90" i="4" s="1"/>
  <c r="A91" i="4" s="1"/>
  <c r="A93" i="4" s="1"/>
  <c r="A94" i="4" s="1"/>
  <c r="A96" i="4" s="1"/>
  <c r="A45" i="9"/>
  <c r="A46" i="9" s="1"/>
  <c r="A48" i="9" s="1"/>
  <c r="A49" i="9" s="1"/>
  <c r="A50" i="9" s="1"/>
  <c r="A52" i="9" s="1"/>
  <c r="A53" i="9" s="1"/>
  <c r="A55" i="9" s="1"/>
  <c r="A56" i="9" s="1"/>
  <c r="A58" i="9" s="1"/>
  <c r="A59" i="9" s="1"/>
  <c r="A60" i="9" s="1"/>
  <c r="A62" i="9" s="1"/>
  <c r="A119" i="6"/>
  <c r="A120" i="6" s="1"/>
  <c r="A121" i="6" s="1"/>
  <c r="A123" i="6" s="1"/>
  <c r="A124" i="6" s="1"/>
  <c r="A125" i="6" s="1"/>
  <c r="A126" i="6" s="1"/>
  <c r="A127" i="6" s="1"/>
  <c r="A128" i="6" s="1"/>
  <c r="A129" i="6" s="1"/>
  <c r="A130" i="6" s="1"/>
  <c r="A131" i="6" s="1"/>
  <c r="A63" i="5"/>
  <c r="A65" i="5" s="1"/>
  <c r="A66" i="5" s="1"/>
  <c r="A67" i="5" s="1"/>
  <c r="A68" i="5" s="1"/>
  <c r="A69" i="5" s="1"/>
  <c r="A70" i="5" s="1"/>
  <c r="A71" i="5" s="1"/>
  <c r="A72" i="5" s="1"/>
  <c r="A74" i="5" s="1"/>
  <c r="A75" i="5" s="1"/>
  <c r="A76" i="5" s="1"/>
  <c r="A77" i="5" s="1"/>
  <c r="A78" i="5" s="1"/>
  <c r="A79" i="5" s="1"/>
  <c r="A80" i="5" s="1"/>
  <c r="A81" i="5" s="1"/>
  <c r="A83" i="5" s="1"/>
  <c r="A84" i="5" s="1"/>
  <c r="A85" i="5" s="1"/>
  <c r="A86" i="5" s="1"/>
  <c r="A87" i="5" s="1"/>
  <c r="A88" i="5" s="1"/>
  <c r="A89" i="5" s="1"/>
  <c r="A90" i="5" s="1"/>
  <c r="A92" i="5" s="1"/>
  <c r="A93" i="5" s="1"/>
  <c r="A94" i="5" s="1"/>
  <c r="A95" i="5" s="1"/>
  <c r="A96" i="5" s="1"/>
  <c r="A97" i="5" s="1"/>
  <c r="A98" i="5" s="1"/>
  <c r="A99" i="5" s="1"/>
  <c r="A101" i="5" s="1"/>
  <c r="A102" i="5" s="1"/>
  <c r="A103" i="5" s="1"/>
  <c r="A104" i="5" s="1"/>
  <c r="A105" i="5" s="1"/>
  <c r="A106" i="5" s="1"/>
  <c r="A107" i="5" s="1"/>
  <c r="A108" i="5" s="1"/>
  <c r="A110" i="5" s="1"/>
  <c r="A111" i="5" s="1"/>
  <c r="A64" i="8" l="1"/>
  <c r="A65" i="8" s="1"/>
  <c r="A67" i="8" s="1"/>
  <c r="A68" i="8" s="1"/>
  <c r="A69" i="8" s="1"/>
  <c r="A70" i="8" s="1"/>
  <c r="A112" i="5"/>
  <c r="A113" i="5" s="1"/>
  <c r="A115" i="5" s="1"/>
  <c r="A116" i="5" s="1"/>
  <c r="A117" i="5" s="1"/>
  <c r="A119" i="5" s="1"/>
  <c r="A120" i="5" s="1"/>
  <c r="A122" i="5" s="1"/>
  <c r="A123" i="5" s="1"/>
  <c r="A125" i="5" s="1"/>
  <c r="A126" i="5" s="1"/>
  <c r="A127" i="5" s="1"/>
  <c r="A128" i="5" s="1"/>
  <c r="A129" i="5" s="1"/>
  <c r="A130" i="5" s="1"/>
  <c r="A131" i="5" s="1"/>
  <c r="A132" i="5" s="1"/>
  <c r="A134" i="5" s="1"/>
  <c r="A135" i="5" s="1"/>
  <c r="A133" i="6"/>
  <c r="A134" i="6" s="1"/>
  <c r="A135" i="6" s="1"/>
  <c r="A136" i="6" s="1"/>
  <c r="A137" i="6" s="1"/>
  <c r="A138" i="6" s="1"/>
  <c r="A139" i="6" s="1"/>
  <c r="A140" i="6" s="1"/>
  <c r="A141" i="6" s="1"/>
  <c r="A142" i="6" s="1"/>
  <c r="A144" i="6" s="1"/>
  <c r="A145" i="6" s="1"/>
  <c r="A146" i="6" s="1"/>
  <c r="A147" i="6" s="1"/>
  <c r="A148" i="6" s="1"/>
  <c r="A149" i="6" s="1"/>
  <c r="A150" i="6" s="1"/>
  <c r="A151" i="6" s="1"/>
  <c r="A152" i="6" s="1"/>
  <c r="B15" i="10"/>
  <c r="B16" i="10" s="1"/>
  <c r="B17" i="10" s="1"/>
  <c r="B18" i="10" s="1"/>
  <c r="B19" i="10" s="1"/>
  <c r="B21" i="10" s="1"/>
  <c r="B22" i="10" s="1"/>
  <c r="B23" i="10" s="1"/>
  <c r="B24" i="10" s="1"/>
  <c r="B25" i="10" s="1"/>
  <c r="B26" i="10" s="1"/>
  <c r="B27" i="10" s="1"/>
  <c r="B28" i="10" s="1"/>
  <c r="B30" i="10" s="1"/>
  <c r="B31" i="10" s="1"/>
  <c r="B32" i="10" s="1"/>
  <c r="B33" i="10" s="1"/>
  <c r="B34" i="10" s="1"/>
  <c r="B35" i="10" s="1"/>
  <c r="B36" i="10" s="1"/>
  <c r="B37" i="10" s="1"/>
  <c r="B39" i="10" s="1"/>
  <c r="B40" i="10" s="1"/>
  <c r="B41" i="10" s="1"/>
  <c r="B42" i="10" s="1"/>
  <c r="B43" i="10" s="1"/>
  <c r="B44" i="10" s="1"/>
  <c r="B45" i="10" s="1"/>
  <c r="B46" i="10" s="1"/>
  <c r="B47" i="10" s="1"/>
  <c r="B49" i="10" s="1"/>
  <c r="D131" i="6"/>
  <c r="E131" i="6" s="1"/>
  <c r="D130" i="6"/>
  <c r="E130" i="6" s="1"/>
  <c r="D129" i="6"/>
  <c r="E129" i="6" s="1"/>
  <c r="D128" i="6"/>
  <c r="E128" i="6" s="1"/>
  <c r="D127" i="6"/>
  <c r="E127" i="6" s="1"/>
  <c r="D126" i="6"/>
  <c r="E126" i="6" s="1"/>
  <c r="D125" i="6"/>
  <c r="E125" i="6" s="1"/>
  <c r="D124" i="6"/>
  <c r="E124" i="6" s="1"/>
  <c r="D123" i="6"/>
  <c r="E123" i="6" s="1"/>
  <c r="D110" i="6"/>
  <c r="E110" i="6" s="1"/>
  <c r="D109" i="6"/>
  <c r="E109" i="6" s="1"/>
  <c r="D108" i="6"/>
  <c r="E108" i="6" s="1"/>
  <c r="D107" i="6"/>
  <c r="E107" i="6" s="1"/>
  <c r="D106" i="6"/>
  <c r="E106" i="6" s="1"/>
  <c r="D105" i="6"/>
  <c r="E105" i="6" s="1"/>
  <c r="D104" i="6"/>
  <c r="E104" i="6" s="1"/>
  <c r="D103" i="6"/>
  <c r="E103" i="6" s="1"/>
  <c r="D102" i="6"/>
  <c r="E102" i="6" s="1"/>
  <c r="D99" i="6"/>
  <c r="E99" i="6" s="1"/>
  <c r="D98" i="6"/>
  <c r="E98" i="6" s="1"/>
  <c r="D97" i="6"/>
  <c r="E97" i="6" s="1"/>
  <c r="D96" i="6"/>
  <c r="E96" i="6" s="1"/>
  <c r="D95" i="6"/>
  <c r="E95" i="6" s="1"/>
  <c r="D94" i="6"/>
  <c r="E94" i="6" s="1"/>
  <c r="D93" i="6"/>
  <c r="E93" i="6" s="1"/>
  <c r="D92" i="6"/>
  <c r="E92" i="6" s="1"/>
  <c r="D91" i="6"/>
  <c r="E91" i="6" s="1"/>
  <c r="D57" i="6"/>
  <c r="E57" i="6" s="1"/>
  <c r="D56" i="6"/>
  <c r="E56" i="6" s="1"/>
  <c r="D55" i="6"/>
  <c r="E55" i="6" s="1"/>
  <c r="D54" i="6"/>
  <c r="E54" i="6" s="1"/>
  <c r="D53" i="6"/>
  <c r="E53" i="6" s="1"/>
  <c r="D52" i="6"/>
  <c r="E52" i="6" s="1"/>
  <c r="D51" i="6"/>
  <c r="E51" i="6" s="1"/>
  <c r="D50" i="6"/>
  <c r="E50" i="6" s="1"/>
  <c r="D49" i="6"/>
  <c r="E49" i="6" s="1"/>
  <c r="A72" i="8" l="1"/>
  <c r="A73" i="8" s="1"/>
  <c r="A74" i="8" s="1"/>
  <c r="A76" i="8" s="1"/>
  <c r="A77" i="8" s="1"/>
  <c r="A78" i="8" s="1"/>
  <c r="A79" i="8" s="1"/>
  <c r="A80" i="8" s="1"/>
  <c r="A81" i="8" s="1"/>
  <c r="A82" i="8" s="1"/>
  <c r="A83" i="8" s="1"/>
  <c r="A84" i="8" s="1"/>
  <c r="A86" i="8" s="1"/>
  <c r="A87" i="8" s="1"/>
  <c r="A88" i="8" s="1"/>
  <c r="A89" i="8" s="1"/>
  <c r="A90" i="8" s="1"/>
  <c r="A91" i="8" s="1"/>
  <c r="A92" i="8" s="1"/>
  <c r="A93" i="8" s="1"/>
  <c r="A95" i="8" s="1"/>
  <c r="A96" i="8" s="1"/>
  <c r="A97" i="8" s="1"/>
  <c r="A98" i="8" s="1"/>
  <c r="A99" i="8" s="1"/>
  <c r="A100" i="8" s="1"/>
  <c r="A101" i="8" s="1"/>
  <c r="A102" i="8" s="1"/>
  <c r="A104" i="8" s="1"/>
  <c r="A105" i="8" s="1"/>
  <c r="A106" i="8" s="1"/>
  <c r="A107" i="8" s="1"/>
  <c r="A108" i="8" s="1"/>
  <c r="A109" i="8" s="1"/>
  <c r="A110" i="8" s="1"/>
  <c r="A111" i="8" s="1"/>
  <c r="A113" i="8" s="1"/>
  <c r="A114" i="8" s="1"/>
  <c r="A115" i="8" s="1"/>
  <c r="A116" i="8" s="1"/>
  <c r="A117" i="8" s="1"/>
  <c r="A118" i="8" s="1"/>
  <c r="A119" i="8" s="1"/>
  <c r="A120" i="8" s="1"/>
  <c r="A121" i="8" s="1"/>
  <c r="A123" i="8" s="1"/>
  <c r="A124" i="8" s="1"/>
  <c r="A126" i="8" s="1"/>
  <c r="A127" i="8" s="1"/>
  <c r="A128" i="8" s="1"/>
  <c r="A130" i="8" s="1"/>
  <c r="A131" i="8" s="1"/>
  <c r="A133" i="8" s="1"/>
  <c r="A134" i="8" s="1"/>
  <c r="A136" i="8" s="1"/>
  <c r="A153" i="6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7" i="6" s="1"/>
  <c r="A155" i="6"/>
  <c r="A168" i="6"/>
  <c r="A169" i="6" s="1"/>
  <c r="A170" i="6" s="1"/>
  <c r="A171" i="6" s="1"/>
  <c r="A172" i="6" s="1"/>
  <c r="A173" i="6" s="1"/>
  <c r="A174" i="6" s="1"/>
  <c r="A175" i="6" s="1"/>
  <c r="A176" i="6" s="1"/>
  <c r="A177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90" i="6" s="1"/>
  <c r="A191" i="6" s="1"/>
  <c r="B50" i="10"/>
  <c r="B51" i="10" s="1"/>
  <c r="B52" i="10" s="1"/>
  <c r="B53" i="10" s="1"/>
  <c r="B54" i="10" s="1"/>
  <c r="B55" i="10" s="1"/>
  <c r="B56" i="10" s="1"/>
  <c r="B57" i="10" s="1"/>
  <c r="B58" i="10" s="1"/>
  <c r="B59" i="10" s="1"/>
  <c r="D62" i="9"/>
  <c r="E62" i="9" s="1"/>
  <c r="D60" i="9"/>
  <c r="E60" i="9" s="1"/>
  <c r="D59" i="9"/>
  <c r="E59" i="9" s="1"/>
  <c r="D58" i="9"/>
  <c r="E58" i="9" s="1"/>
  <c r="D56" i="9"/>
  <c r="E56" i="9" s="1"/>
  <c r="D55" i="9"/>
  <c r="E55" i="9" s="1"/>
  <c r="D53" i="9"/>
  <c r="E53" i="9" s="1"/>
  <c r="D52" i="9"/>
  <c r="E52" i="9" s="1"/>
  <c r="D50" i="9"/>
  <c r="E50" i="9" s="1"/>
  <c r="D49" i="9"/>
  <c r="E49" i="9" s="1"/>
  <c r="D48" i="9"/>
  <c r="E48" i="9" s="1"/>
  <c r="D41" i="9"/>
  <c r="E41" i="9" s="1"/>
  <c r="D40" i="9"/>
  <c r="E40" i="9" s="1"/>
  <c r="D39" i="9"/>
  <c r="E39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15" i="9"/>
  <c r="E15" i="9" s="1"/>
  <c r="D16" i="9"/>
  <c r="E16" i="9" s="1"/>
  <c r="D17" i="9"/>
  <c r="E17" i="9" s="1"/>
  <c r="D18" i="9"/>
  <c r="E18" i="9" s="1"/>
  <c r="D19" i="9"/>
  <c r="E19" i="9" s="1"/>
  <c r="D20" i="9"/>
  <c r="E20" i="9" s="1"/>
  <c r="D21" i="9"/>
  <c r="E21" i="9" s="1"/>
  <c r="D14" i="9"/>
  <c r="E14" i="9" s="1"/>
  <c r="D136" i="8"/>
  <c r="E136" i="8" s="1"/>
  <c r="D134" i="8"/>
  <c r="E134" i="8" s="1"/>
  <c r="D133" i="8"/>
  <c r="E133" i="8" s="1"/>
  <c r="D131" i="8"/>
  <c r="E131" i="8" s="1"/>
  <c r="D130" i="8"/>
  <c r="E130" i="8" s="1"/>
  <c r="D128" i="8"/>
  <c r="E128" i="8" s="1"/>
  <c r="D127" i="8"/>
  <c r="E127" i="8" s="1"/>
  <c r="D126" i="8"/>
  <c r="E126" i="8" s="1"/>
  <c r="D121" i="8"/>
  <c r="E121" i="8" s="1"/>
  <c r="D117" i="8"/>
  <c r="E117" i="8" s="1"/>
  <c r="D116" i="8"/>
  <c r="E116" i="8" s="1"/>
  <c r="D111" i="8"/>
  <c r="E111" i="8" s="1"/>
  <c r="D110" i="8"/>
  <c r="E110" i="8" s="1"/>
  <c r="D109" i="8"/>
  <c r="E109" i="8" s="1"/>
  <c r="D108" i="8"/>
  <c r="E108" i="8" s="1"/>
  <c r="D107" i="8"/>
  <c r="E107" i="8" s="1"/>
  <c r="D106" i="8"/>
  <c r="E106" i="8" s="1"/>
  <c r="D105" i="8"/>
  <c r="E105" i="8" s="1"/>
  <c r="D104" i="8"/>
  <c r="E104" i="8" s="1"/>
  <c r="D102" i="8"/>
  <c r="E102" i="8" s="1"/>
  <c r="D101" i="8"/>
  <c r="E101" i="8" s="1"/>
  <c r="D100" i="8"/>
  <c r="E100" i="8" s="1"/>
  <c r="D99" i="8"/>
  <c r="E99" i="8" s="1"/>
  <c r="D98" i="8"/>
  <c r="E98" i="8" s="1"/>
  <c r="D97" i="8"/>
  <c r="E97" i="8" s="1"/>
  <c r="D96" i="8"/>
  <c r="E96" i="8" s="1"/>
  <c r="D95" i="8"/>
  <c r="E95" i="8" s="1"/>
  <c r="D93" i="8"/>
  <c r="E93" i="8" s="1"/>
  <c r="D92" i="8"/>
  <c r="E92" i="8" s="1"/>
  <c r="D91" i="8"/>
  <c r="E91" i="8" s="1"/>
  <c r="D90" i="8"/>
  <c r="E90" i="8" s="1"/>
  <c r="D89" i="8"/>
  <c r="E89" i="8" s="1"/>
  <c r="D88" i="8"/>
  <c r="E88" i="8" s="1"/>
  <c r="D87" i="8"/>
  <c r="E87" i="8" s="1"/>
  <c r="D86" i="8"/>
  <c r="E86" i="8" s="1"/>
  <c r="D84" i="8"/>
  <c r="E84" i="8" s="1"/>
  <c r="D83" i="8"/>
  <c r="E83" i="8" s="1"/>
  <c r="D82" i="8"/>
  <c r="E82" i="8" s="1"/>
  <c r="D81" i="8"/>
  <c r="E81" i="8" s="1"/>
  <c r="D80" i="8"/>
  <c r="E80" i="8" s="1"/>
  <c r="D79" i="8"/>
  <c r="E79" i="8" s="1"/>
  <c r="D78" i="8"/>
  <c r="E78" i="8" s="1"/>
  <c r="D77" i="8"/>
  <c r="E77" i="8" s="1"/>
  <c r="D76" i="8"/>
  <c r="E76" i="8" s="1"/>
  <c r="D72" i="8"/>
  <c r="E72" i="8" s="1"/>
  <c r="D41" i="8"/>
  <c r="E41" i="8" s="1"/>
  <c r="D40" i="8"/>
  <c r="E40" i="8" s="1"/>
  <c r="D39" i="8"/>
  <c r="E39" i="8" s="1"/>
  <c r="D38" i="8"/>
  <c r="E38" i="8" s="1"/>
  <c r="D37" i="8"/>
  <c r="E37" i="8" s="1"/>
  <c r="D36" i="8"/>
  <c r="E36" i="8" s="1"/>
  <c r="D35" i="8"/>
  <c r="E35" i="8" s="1"/>
  <c r="D34" i="8"/>
  <c r="E34" i="8" s="1"/>
  <c r="D32" i="8"/>
  <c r="E32" i="8" s="1"/>
  <c r="D31" i="8"/>
  <c r="E31" i="8" s="1"/>
  <c r="D30" i="8"/>
  <c r="E30" i="8" s="1"/>
  <c r="D28" i="8"/>
  <c r="E28" i="8" s="1"/>
  <c r="D27" i="8"/>
  <c r="E27" i="8" s="1"/>
  <c r="D26" i="8"/>
  <c r="E26" i="8" s="1"/>
  <c r="D25" i="8"/>
  <c r="E25" i="8" s="1"/>
  <c r="D24" i="8"/>
  <c r="E24" i="8" s="1"/>
  <c r="D16" i="8"/>
  <c r="E16" i="8" s="1"/>
  <c r="D17" i="8"/>
  <c r="E17" i="8" s="1"/>
  <c r="D18" i="8"/>
  <c r="E18" i="8" s="1"/>
  <c r="D19" i="8"/>
  <c r="E19" i="8" s="1"/>
  <c r="D20" i="8"/>
  <c r="E20" i="8" s="1"/>
  <c r="D21" i="8"/>
  <c r="E21" i="8" s="1"/>
  <c r="D22" i="8"/>
  <c r="E22" i="8" s="1"/>
  <c r="D15" i="8"/>
  <c r="E15" i="8" s="1"/>
  <c r="D144" i="7"/>
  <c r="E144" i="7" s="1"/>
  <c r="D143" i="7"/>
  <c r="E143" i="7" s="1"/>
  <c r="D142" i="7"/>
  <c r="E142" i="7" s="1"/>
  <c r="D141" i="7"/>
  <c r="E141" i="7" s="1"/>
  <c r="D140" i="7"/>
  <c r="E140" i="7" s="1"/>
  <c r="D139" i="7"/>
  <c r="E139" i="7" s="1"/>
  <c r="D138" i="7"/>
  <c r="E138" i="7" s="1"/>
  <c r="D137" i="7"/>
  <c r="E137" i="7" s="1"/>
  <c r="D136" i="7"/>
  <c r="E136" i="7" s="1"/>
  <c r="D134" i="7"/>
  <c r="E134" i="7" s="1"/>
  <c r="D133" i="7"/>
  <c r="E133" i="7" s="1"/>
  <c r="D131" i="7"/>
  <c r="E131" i="7" s="1"/>
  <c r="D130" i="7"/>
  <c r="E130" i="7" s="1"/>
  <c r="D128" i="7"/>
  <c r="E128" i="7" s="1"/>
  <c r="D127" i="7"/>
  <c r="E127" i="7" s="1"/>
  <c r="D126" i="7"/>
  <c r="E126" i="7" s="1"/>
  <c r="D109" i="7"/>
  <c r="E109" i="7" s="1"/>
  <c r="D108" i="7"/>
  <c r="E108" i="7" s="1"/>
  <c r="D107" i="7"/>
  <c r="E107" i="7" s="1"/>
  <c r="D106" i="7"/>
  <c r="E106" i="7" s="1"/>
  <c r="D105" i="7"/>
  <c r="E105" i="7" s="1"/>
  <c r="D69" i="7"/>
  <c r="E69" i="7" s="1"/>
  <c r="D68" i="7"/>
  <c r="E68" i="7" s="1"/>
  <c r="D67" i="7"/>
  <c r="E67" i="7" s="1"/>
  <c r="D66" i="7"/>
  <c r="E66" i="7" s="1"/>
  <c r="D65" i="7"/>
  <c r="E65" i="7" s="1"/>
  <c r="D64" i="7"/>
  <c r="E64" i="7" s="1"/>
  <c r="D63" i="7"/>
  <c r="E63" i="7" s="1"/>
  <c r="D62" i="7"/>
  <c r="E62" i="7" s="1"/>
  <c r="D61" i="7"/>
  <c r="E61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15" i="7"/>
  <c r="E15" i="7" s="1"/>
  <c r="D16" i="7"/>
  <c r="E16" i="7" s="1"/>
  <c r="D17" i="7"/>
  <c r="E17" i="7" s="1"/>
  <c r="D18" i="7"/>
  <c r="E18" i="7" s="1"/>
  <c r="D19" i="7"/>
  <c r="E19" i="7" s="1"/>
  <c r="D20" i="7"/>
  <c r="E20" i="7" s="1"/>
  <c r="D21" i="7"/>
  <c r="E21" i="7" s="1"/>
  <c r="D22" i="7"/>
  <c r="E22" i="7" s="1"/>
  <c r="D14" i="7"/>
  <c r="E14" i="7" s="1"/>
  <c r="D213" i="6"/>
  <c r="E213" i="6" s="1"/>
  <c r="D212" i="6"/>
  <c r="E212" i="6" s="1"/>
  <c r="D211" i="6"/>
  <c r="E211" i="6" s="1"/>
  <c r="D210" i="6"/>
  <c r="E210" i="6" s="1"/>
  <c r="D209" i="6"/>
  <c r="E209" i="6" s="1"/>
  <c r="D208" i="6"/>
  <c r="E208" i="6" s="1"/>
  <c r="D207" i="6"/>
  <c r="E207" i="6" s="1"/>
  <c r="D206" i="6"/>
  <c r="E206" i="6" s="1"/>
  <c r="D205" i="6"/>
  <c r="E205" i="6" s="1"/>
  <c r="D203" i="6"/>
  <c r="E203" i="6" s="1"/>
  <c r="D202" i="6"/>
  <c r="E202" i="6" s="1"/>
  <c r="D200" i="6"/>
  <c r="E200" i="6" s="1"/>
  <c r="D199" i="6"/>
  <c r="E199" i="6" s="1"/>
  <c r="D197" i="6"/>
  <c r="E197" i="6" s="1"/>
  <c r="D196" i="6"/>
  <c r="E196" i="6" s="1"/>
  <c r="D195" i="6"/>
  <c r="E195" i="6" s="1"/>
  <c r="D177" i="6"/>
  <c r="E177" i="6" s="1"/>
  <c r="D176" i="6"/>
  <c r="E176" i="6" s="1"/>
  <c r="D175" i="6"/>
  <c r="E175" i="6" s="1"/>
  <c r="D174" i="6"/>
  <c r="E174" i="6" s="1"/>
  <c r="D173" i="6"/>
  <c r="E173" i="6" s="1"/>
  <c r="D167" i="6"/>
  <c r="E167" i="6" s="1"/>
  <c r="D120" i="6"/>
  <c r="E120" i="6" s="1"/>
  <c r="D119" i="6"/>
  <c r="E119" i="6" s="1"/>
  <c r="D118" i="6"/>
  <c r="E118" i="6" s="1"/>
  <c r="D117" i="6"/>
  <c r="E117" i="6" s="1"/>
  <c r="D116" i="6"/>
  <c r="E116" i="6" s="1"/>
  <c r="D115" i="6"/>
  <c r="E115" i="6" s="1"/>
  <c r="D114" i="6"/>
  <c r="E114" i="6" s="1"/>
  <c r="D113" i="6"/>
  <c r="E113" i="6" s="1"/>
  <c r="D112" i="6"/>
  <c r="E112" i="6" s="1"/>
  <c r="D101" i="6"/>
  <c r="E101" i="6" s="1"/>
  <c r="D86" i="6"/>
  <c r="E86" i="6" s="1"/>
  <c r="D85" i="6"/>
  <c r="E85" i="6" s="1"/>
  <c r="D84" i="6"/>
  <c r="E84" i="6" s="1"/>
  <c r="D83" i="6"/>
  <c r="E83" i="6" s="1"/>
  <c r="D82" i="6"/>
  <c r="E82" i="6" s="1"/>
  <c r="D81" i="6"/>
  <c r="E81" i="6" s="1"/>
  <c r="D80" i="6"/>
  <c r="E80" i="6" s="1"/>
  <c r="D79" i="6"/>
  <c r="E79" i="6" s="1"/>
  <c r="D77" i="6"/>
  <c r="E77" i="6" s="1"/>
  <c r="D76" i="6"/>
  <c r="E76" i="6" s="1"/>
  <c r="D75" i="6"/>
  <c r="E75" i="6" s="1"/>
  <c r="D74" i="6"/>
  <c r="E74" i="6" s="1"/>
  <c r="D73" i="6"/>
  <c r="E73" i="6" s="1"/>
  <c r="D72" i="6"/>
  <c r="E72" i="6" s="1"/>
  <c r="D71" i="6"/>
  <c r="E71" i="6" s="1"/>
  <c r="D70" i="6"/>
  <c r="E70" i="6" s="1"/>
  <c r="D69" i="6"/>
  <c r="E69" i="6" s="1"/>
  <c r="D68" i="6"/>
  <c r="E68" i="6" s="1"/>
  <c r="D67" i="6"/>
  <c r="E67" i="6" s="1"/>
  <c r="D42" i="6"/>
  <c r="E42" i="6" s="1"/>
  <c r="D41" i="6"/>
  <c r="E41" i="6" s="1"/>
  <c r="D40" i="6"/>
  <c r="E40" i="6" s="1"/>
  <c r="D39" i="6"/>
  <c r="E39" i="6" s="1"/>
  <c r="D38" i="6"/>
  <c r="E38" i="6" s="1"/>
  <c r="D37" i="6"/>
  <c r="E37" i="6" s="1"/>
  <c r="D32" i="6"/>
  <c r="E32" i="6" s="1"/>
  <c r="D31" i="6"/>
  <c r="E31" i="6" s="1"/>
  <c r="D30" i="6"/>
  <c r="E30" i="6" s="1"/>
  <c r="D29" i="6"/>
  <c r="E29" i="6" s="1"/>
  <c r="D28" i="6"/>
  <c r="E28" i="6" s="1"/>
  <c r="D27" i="6"/>
  <c r="E27" i="6" s="1"/>
  <c r="D26" i="6"/>
  <c r="E26" i="6" s="1"/>
  <c r="D25" i="6"/>
  <c r="E2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15" i="6"/>
  <c r="E15" i="6" s="1"/>
  <c r="D135" i="5"/>
  <c r="E135" i="5" s="1"/>
  <c r="D132" i="5"/>
  <c r="E132" i="5" s="1"/>
  <c r="D131" i="5"/>
  <c r="E131" i="5" s="1"/>
  <c r="D130" i="5"/>
  <c r="E130" i="5" s="1"/>
  <c r="D129" i="5"/>
  <c r="E129" i="5" s="1"/>
  <c r="D128" i="5"/>
  <c r="E128" i="5" s="1"/>
  <c r="D127" i="5"/>
  <c r="E127" i="5" s="1"/>
  <c r="D126" i="5"/>
  <c r="E126" i="5" s="1"/>
  <c r="D125" i="5"/>
  <c r="E125" i="5" s="1"/>
  <c r="D123" i="5"/>
  <c r="E123" i="5" s="1"/>
  <c r="D122" i="5"/>
  <c r="E122" i="5" s="1"/>
  <c r="D120" i="5"/>
  <c r="E120" i="5" s="1"/>
  <c r="D119" i="5"/>
  <c r="E119" i="5" s="1"/>
  <c r="D117" i="5"/>
  <c r="E117" i="5" s="1"/>
  <c r="D116" i="5"/>
  <c r="E116" i="5" s="1"/>
  <c r="D115" i="5"/>
  <c r="E115" i="5" s="1"/>
  <c r="D99" i="5"/>
  <c r="E99" i="5" s="1"/>
  <c r="D98" i="5"/>
  <c r="E98" i="5" s="1"/>
  <c r="D97" i="5"/>
  <c r="E97" i="5" s="1"/>
  <c r="D63" i="5"/>
  <c r="E63" i="5" s="1"/>
  <c r="D62" i="5"/>
  <c r="E62" i="5" s="1"/>
  <c r="D61" i="5"/>
  <c r="E61" i="5" s="1"/>
  <c r="D60" i="5"/>
  <c r="E60" i="5" s="1"/>
  <c r="D59" i="5"/>
  <c r="E59" i="5" s="1"/>
  <c r="D58" i="5"/>
  <c r="E58" i="5" s="1"/>
  <c r="D57" i="5"/>
  <c r="E57" i="5" s="1"/>
  <c r="D56" i="5"/>
  <c r="E56" i="5" s="1"/>
  <c r="D54" i="5"/>
  <c r="E54" i="5" s="1"/>
  <c r="D53" i="5"/>
  <c r="E53" i="5" s="1"/>
  <c r="D52" i="5"/>
  <c r="E52" i="5" s="1"/>
  <c r="D51" i="5"/>
  <c r="E51" i="5" s="1"/>
  <c r="D50" i="5"/>
  <c r="E50" i="5" s="1"/>
  <c r="D49" i="5"/>
  <c r="E49" i="5" s="1"/>
  <c r="D48" i="5"/>
  <c r="E48" i="5" s="1"/>
  <c r="D47" i="5"/>
  <c r="E47" i="5" s="1"/>
  <c r="D45" i="5"/>
  <c r="E45" i="5" s="1"/>
  <c r="D44" i="5"/>
  <c r="E44" i="5" s="1"/>
  <c r="D43" i="5"/>
  <c r="E43" i="5" s="1"/>
  <c r="D42" i="5"/>
  <c r="E42" i="5" s="1"/>
  <c r="D41" i="5"/>
  <c r="E41" i="5" s="1"/>
  <c r="D40" i="5"/>
  <c r="E40" i="5" s="1"/>
  <c r="D39" i="5"/>
  <c r="E39" i="5" s="1"/>
  <c r="D38" i="5"/>
  <c r="E38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4" i="5"/>
  <c r="E24" i="5" s="1"/>
  <c r="D23" i="5"/>
  <c r="E23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14" i="5"/>
  <c r="E14" i="5" s="1"/>
  <c r="D94" i="4"/>
  <c r="E94" i="4" s="1"/>
  <c r="D93" i="4"/>
  <c r="E93" i="4" s="1"/>
  <c r="D91" i="4"/>
  <c r="E91" i="4" s="1"/>
  <c r="D90" i="4"/>
  <c r="E90" i="4" s="1"/>
  <c r="D88" i="4"/>
  <c r="E88" i="4" s="1"/>
  <c r="D87" i="4"/>
  <c r="E87" i="4" s="1"/>
  <c r="D86" i="4"/>
  <c r="E86" i="4" s="1"/>
  <c r="D81" i="4"/>
  <c r="E81" i="4" s="1"/>
  <c r="D80" i="4"/>
  <c r="E80" i="4" s="1"/>
  <c r="D79" i="4"/>
  <c r="E79" i="4" s="1"/>
  <c r="D72" i="4"/>
  <c r="E72" i="4" s="1"/>
  <c r="D71" i="4"/>
  <c r="E71" i="4" s="1"/>
  <c r="D70" i="4"/>
  <c r="E70" i="4" s="1"/>
  <c r="D69" i="4"/>
  <c r="E69" i="4" s="1"/>
  <c r="D68" i="4"/>
  <c r="E68" i="4" s="1"/>
  <c r="D67" i="4"/>
  <c r="E67" i="4" s="1"/>
  <c r="D66" i="4"/>
  <c r="E66" i="4" s="1"/>
  <c r="D65" i="4"/>
  <c r="E65" i="4" s="1"/>
  <c r="D63" i="4"/>
  <c r="E63" i="4" s="1"/>
  <c r="D62" i="4"/>
  <c r="E62" i="4" s="1"/>
  <c r="D61" i="4"/>
  <c r="E61" i="4" s="1"/>
  <c r="D60" i="4"/>
  <c r="E60" i="4" s="1"/>
  <c r="D59" i="4"/>
  <c r="E59" i="4" s="1"/>
  <c r="D58" i="4"/>
  <c r="E58" i="4" s="1"/>
  <c r="D57" i="4"/>
  <c r="E57" i="4" s="1"/>
  <c r="D56" i="4"/>
  <c r="E56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E49" i="4" s="1"/>
  <c r="D48" i="4"/>
  <c r="E48" i="4" s="1"/>
  <c r="D47" i="4"/>
  <c r="E47" i="4" s="1"/>
  <c r="D45" i="4"/>
  <c r="E45" i="4" s="1"/>
  <c r="D44" i="4"/>
  <c r="E44" i="4" s="1"/>
  <c r="D43" i="4"/>
  <c r="E43" i="4" s="1"/>
  <c r="D42" i="4"/>
  <c r="E42" i="4" s="1"/>
  <c r="D41" i="4"/>
  <c r="E41" i="4" s="1"/>
  <c r="D40" i="4"/>
  <c r="E40" i="4" s="1"/>
  <c r="D39" i="4"/>
  <c r="E39" i="4" s="1"/>
  <c r="D38" i="4"/>
  <c r="E38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14" i="4"/>
  <c r="E14" i="4" s="1"/>
  <c r="D63" i="2"/>
  <c r="E63" i="2" s="1"/>
  <c r="D62" i="2"/>
  <c r="E62" i="2" s="1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3" i="2"/>
  <c r="E53" i="2" s="1"/>
  <c r="D52" i="2"/>
  <c r="E52" i="2" s="1"/>
  <c r="D50" i="2"/>
  <c r="E50" i="2" s="1"/>
  <c r="D49" i="2"/>
  <c r="E49" i="2" s="1"/>
  <c r="D48" i="2"/>
  <c r="E48" i="2" s="1"/>
  <c r="D46" i="2"/>
  <c r="E46" i="2" s="1"/>
  <c r="D45" i="2"/>
  <c r="E45" i="2" s="1"/>
  <c r="D44" i="2"/>
  <c r="E44" i="2" s="1"/>
  <c r="D42" i="2"/>
  <c r="E42" i="2" s="1"/>
  <c r="D41" i="2"/>
  <c r="E41" i="2" s="1"/>
  <c r="D40" i="2"/>
  <c r="E40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8" i="2"/>
  <c r="E28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15" i="2"/>
  <c r="E15" i="2" s="1"/>
  <c r="D16" i="2"/>
  <c r="E16" i="2" s="1"/>
  <c r="D17" i="2"/>
  <c r="E17" i="2" s="1"/>
  <c r="D18" i="2"/>
  <c r="E18" i="2" s="1"/>
  <c r="D19" i="2"/>
  <c r="E19" i="2" s="1"/>
  <c r="D14" i="2"/>
  <c r="E14" i="2" s="1"/>
  <c r="A192" i="6" l="1"/>
  <c r="A193" i="6" s="1"/>
  <c r="A195" i="6" s="1"/>
  <c r="A196" i="6" s="1"/>
  <c r="A197" i="6" s="1"/>
  <c r="A199" i="6" s="1"/>
  <c r="A200" i="6" s="1"/>
  <c r="A202" i="6" s="1"/>
  <c r="A203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6" i="6" s="1"/>
  <c r="A217" i="6" s="1"/>
  <c r="A218" i="6" s="1"/>
  <c r="A219" i="6" s="1"/>
  <c r="A220" i="6" s="1"/>
  <c r="B61" i="10"/>
  <c r="B62" i="10" s="1"/>
  <c r="B63" i="10" s="1"/>
  <c r="B64" i="10" s="1"/>
  <c r="B65" i="10" s="1"/>
  <c r="B66" i="10" s="1"/>
  <c r="B67" i="10" s="1"/>
  <c r="B68" i="10" s="1"/>
  <c r="B69" i="10" s="1"/>
  <c r="B71" i="10" s="1"/>
  <c r="B72" i="10" s="1"/>
  <c r="B73" i="10" s="1"/>
  <c r="B74" i="10" s="1"/>
  <c r="B75" i="10" s="1"/>
  <c r="B76" i="10" s="1"/>
  <c r="B77" i="10" s="1"/>
  <c r="B78" i="10" s="1"/>
  <c r="B80" i="10" s="1"/>
  <c r="B81" i="10" s="1"/>
  <c r="B82" i="10" s="1"/>
  <c r="B83" i="10" s="1"/>
  <c r="B84" i="10" s="1"/>
  <c r="B86" i="10" s="1"/>
  <c r="B87" i="10" s="1"/>
  <c r="B88" i="10" s="1"/>
  <c r="B90" i="10" s="1"/>
  <c r="B91" i="10" s="1"/>
  <c r="B92" i="10" s="1"/>
  <c r="B93" i="10" s="1"/>
  <c r="B94" i="10" s="1"/>
  <c r="B95" i="10" s="1"/>
  <c r="B96" i="10" s="1"/>
  <c r="B97" i="10" s="1"/>
  <c r="B99" i="10" s="1"/>
  <c r="B100" i="10" s="1"/>
  <c r="B101" i="10" s="1"/>
  <c r="B102" i="10" s="1"/>
  <c r="B103" i="10" s="1"/>
  <c r="B104" i="10" s="1"/>
  <c r="B106" i="10" s="1"/>
  <c r="B108" i="10" s="1"/>
  <c r="B109" i="10" s="1"/>
  <c r="B110" i="10" s="1"/>
  <c r="B111" i="10" s="1"/>
  <c r="B112" i="10" s="1"/>
  <c r="B113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5" i="10" s="1"/>
  <c r="B126" i="10" s="1"/>
  <c r="B127" i="10" s="1"/>
  <c r="B128" i="10" s="1"/>
  <c r="B129" i="10" s="1"/>
  <c r="B130" i="10" s="1"/>
  <c r="B131" i="10" l="1"/>
  <c r="B132" i="10" s="1"/>
  <c r="B133" i="10" s="1"/>
  <c r="B134" i="10" s="1"/>
  <c r="B136" i="10" l="1"/>
  <c r="B137" i="10" s="1"/>
  <c r="B138" i="10" s="1"/>
  <c r="B139" i="10" s="1"/>
  <c r="B140" i="10" s="1"/>
  <c r="B141" i="10" s="1"/>
  <c r="B142" i="10" s="1"/>
  <c r="B143" i="10" s="1"/>
  <c r="B144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7" i="10" s="1"/>
  <c r="B158" i="10" s="1"/>
  <c r="B159" i="10" s="1"/>
  <c r="B160" i="10" s="1"/>
  <c r="B161" i="10" s="1"/>
  <c r="B162" i="10" s="1"/>
  <c r="B163" i="10" s="1"/>
  <c r="B164" i="10" l="1"/>
  <c r="B165" i="10" s="1"/>
  <c r="B166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8" i="10" s="1"/>
  <c r="B189" i="10" s="1"/>
  <c r="B190" i="10" s="1"/>
  <c r="B191" i="10" s="1"/>
  <c r="B192" i="10" s="1"/>
  <c r="B193" i="10" s="1"/>
  <c r="B194" i="10" s="1"/>
  <c r="B195" i="10" s="1"/>
  <c r="B197" i="10" s="1"/>
  <c r="B198" i="10" s="1"/>
  <c r="B199" i="10" s="1"/>
  <c r="B200" i="10" s="1"/>
  <c r="B201" i="10" s="1"/>
  <c r="B202" i="10" s="1"/>
  <c r="B203" i="10" s="1"/>
  <c r="B204" i="10" s="1"/>
  <c r="B206" i="10" s="1"/>
  <c r="B207" i="10" s="1"/>
  <c r="B208" i="10" s="1"/>
  <c r="B209" i="10" s="1"/>
  <c r="B210" i="10" s="1"/>
  <c r="B211" i="10" s="1"/>
  <c r="B212" i="10" s="1"/>
  <c r="B213" i="10" l="1"/>
  <c r="B214" i="10" s="1"/>
  <c r="B215" i="10" l="1"/>
  <c r="B217" i="10" s="1"/>
  <c r="B218" i="10" s="1"/>
  <c r="B220" i="10" s="1"/>
  <c r="B222" i="10" s="1"/>
  <c r="B223" i="10" s="1"/>
  <c r="B224" i="10" s="1"/>
  <c r="B226" i="10" l="1"/>
  <c r="B236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8" i="10" s="1"/>
  <c r="B249" i="10" s="1"/>
  <c r="B250" i="10" s="1"/>
  <c r="B251" i="10" s="1"/>
  <c r="B252" i="10" s="1"/>
  <c r="B253" i="10" s="1"/>
  <c r="B254" i="10" s="1"/>
  <c r="B255" i="10" s="1"/>
  <c r="B258" i="10" s="1"/>
  <c r="B259" i="10" s="1"/>
  <c r="B260" i="10" s="1"/>
  <c r="B261" i="10" s="1"/>
  <c r="B262" i="10" s="1"/>
  <c r="B263" i="10" s="1"/>
  <c r="B264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6" i="10" s="1"/>
  <c r="B277" i="10" s="1"/>
  <c r="B278" i="10" s="1"/>
  <c r="B279" i="10" s="1"/>
  <c r="B280" i="10" s="1"/>
  <c r="B281" i="10" s="1"/>
  <c r="B282" i="10" s="1"/>
  <c r="B283" i="10" s="1"/>
  <c r="B284" i="10" s="1"/>
  <c r="B285" i="10" s="1"/>
  <c r="B287" i="10" s="1"/>
  <c r="B288" i="10" s="1"/>
  <c r="B289" i="10" s="1"/>
  <c r="B290" i="10" s="1"/>
  <c r="B291" i="10" s="1"/>
  <c r="B292" i="10" s="1"/>
  <c r="B293" i="10" s="1"/>
  <c r="B294" i="10" s="1"/>
  <c r="B295" i="10" s="1"/>
  <c r="B225" i="10"/>
  <c r="B296" i="10" l="1"/>
  <c r="B299" i="10" s="1"/>
  <c r="B300" i="10" s="1"/>
  <c r="B301" i="10" s="1"/>
  <c r="B302" i="10" s="1"/>
  <c r="B303" i="10" s="1"/>
  <c r="B304" i="10" s="1"/>
  <c r="B305" i="10" s="1"/>
  <c r="B306" i="10" s="1"/>
  <c r="B307" i="10" s="1"/>
  <c r="B308" i="10" s="1"/>
  <c r="B310" i="10" s="1"/>
  <c r="B311" i="10" s="1"/>
  <c r="B312" i="10" s="1"/>
  <c r="B313" i="10" s="1"/>
  <c r="B314" i="10" s="1"/>
  <c r="B315" i="10" s="1"/>
  <c r="B316" i="10" s="1"/>
  <c r="B317" i="10" s="1"/>
  <c r="B318" i="10" s="1"/>
  <c r="B319" i="10" s="1"/>
  <c r="B321" i="10" s="1"/>
  <c r="B322" i="10" s="1"/>
  <c r="B323" i="10" s="1"/>
  <c r="B324" i="10" s="1"/>
  <c r="B325" i="10" s="1"/>
  <c r="B326" i="10" s="1"/>
  <c r="B327" i="10" s="1"/>
  <c r="B328" i="10" s="1"/>
  <c r="B329" i="10" s="1"/>
  <c r="B330" i="10" s="1"/>
  <c r="B332" i="10" s="1"/>
  <c r="B333" i="10" s="1"/>
  <c r="B334" i="10" s="1"/>
  <c r="B335" i="10" s="1"/>
  <c r="B336" i="10" s="1"/>
  <c r="B337" i="10" s="1"/>
  <c r="B338" i="10" s="1"/>
  <c r="B339" i="10" s="1"/>
  <c r="B340" i="10" s="1"/>
  <c r="B341" i="10" s="1"/>
  <c r="B343" i="10" s="1"/>
  <c r="B344" i="10" s="1"/>
  <c r="B345" i="10" s="1"/>
  <c r="B346" i="10" s="1"/>
  <c r="B347" i="10" s="1"/>
  <c r="B348" i="10" s="1"/>
  <c r="B349" i="10" s="1"/>
  <c r="B350" i="10" s="1"/>
  <c r="B351" i="10" s="1"/>
  <c r="B352" i="10" s="1"/>
  <c r="B353" i="10" s="1"/>
  <c r="B354" i="10" s="1"/>
  <c r="B356" i="10" s="1"/>
  <c r="B357" i="10" s="1"/>
  <c r="B358" i="10" s="1"/>
  <c r="B359" i="10" s="1"/>
  <c r="B360" i="10" s="1"/>
  <c r="B361" i="10" s="1"/>
  <c r="B362" i="10" s="1"/>
  <c r="B363" i="10" s="1"/>
  <c r="B364" i="10" s="1"/>
  <c r="B365" i="10" s="1"/>
  <c r="B366" i="10" s="1"/>
  <c r="B367" i="10" s="1"/>
  <c r="B369" i="10" s="1"/>
  <c r="B370" i="10" s="1"/>
  <c r="B371" i="10" s="1"/>
  <c r="B372" i="10" s="1"/>
  <c r="B373" i="10" s="1"/>
  <c r="B374" i="10" s="1"/>
  <c r="B375" i="10" s="1"/>
  <c r="B376" i="10" s="1"/>
  <c r="B377" i="10" s="1"/>
  <c r="B378" i="10" s="1"/>
  <c r="B379" i="10" s="1"/>
  <c r="B380" i="10" s="1"/>
  <c r="B382" i="10" s="1"/>
  <c r="B383" i="10" s="1"/>
  <c r="B384" i="10" s="1"/>
  <c r="B385" i="10" s="1"/>
  <c r="B386" i="10" s="1"/>
  <c r="B387" i="10" s="1"/>
  <c r="B388" i="10" s="1"/>
  <c r="B389" i="10" s="1"/>
  <c r="B390" i="10" s="1"/>
  <c r="B392" i="10" s="1"/>
  <c r="B393" i="10" s="1"/>
  <c r="B394" i="10" s="1"/>
  <c r="B395" i="10" s="1"/>
  <c r="B396" i="10" s="1"/>
  <c r="B397" i="10" s="1"/>
  <c r="B398" i="10" s="1"/>
  <c r="B399" i="10" s="1"/>
  <c r="B401" i="10" s="1"/>
  <c r="B402" i="10" s="1"/>
  <c r="B404" i="10" s="1"/>
  <c r="B405" i="10" s="1"/>
  <c r="B406" i="10" s="1"/>
  <c r="B407" i="10" s="1"/>
  <c r="B408" i="10" s="1"/>
  <c r="B409" i="10" s="1"/>
  <c r="B410" i="10" s="1"/>
  <c r="B298" i="10"/>
  <c r="B411" i="10" l="1"/>
  <c r="B412" i="10" s="1"/>
  <c r="B413" i="10" s="1"/>
  <c r="B414" i="10" s="1"/>
  <c r="B415" i="10" s="1"/>
  <c r="B416" i="10" s="1"/>
  <c r="B417" i="10" s="1"/>
  <c r="B418" i="10" s="1"/>
  <c r="B420" i="10" l="1"/>
  <c r="B421" i="10" s="1"/>
  <c r="B422" i="10" s="1"/>
  <c r="B423" i="10" s="1"/>
  <c r="B424" i="10" s="1"/>
  <c r="B425" i="10" s="1"/>
  <c r="B426" i="10" s="1"/>
  <c r="B427" i="10" s="1"/>
  <c r="B428" i="10" s="1"/>
  <c r="B429" i="10" s="1"/>
  <c r="B431" i="10" s="1"/>
  <c r="B432" i="10" s="1"/>
  <c r="B433" i="10" s="1"/>
  <c r="B434" i="10" s="1"/>
  <c r="B436" i="10" s="1"/>
  <c r="B438" i="10" s="1"/>
  <c r="B439" i="10" s="1"/>
  <c r="B440" i="10" s="1"/>
  <c r="B441" i="10" l="1"/>
  <c r="B442" i="10" s="1"/>
  <c r="B443" i="10" s="1"/>
  <c r="B445" i="10" s="1"/>
  <c r="B446" i="10" s="1"/>
  <c r="B447" i="10" s="1"/>
  <c r="B448" i="10" s="1"/>
  <c r="B449" i="10" s="1"/>
  <c r="B450" i="10" s="1"/>
  <c r="B451" i="10" s="1"/>
  <c r="B452" i="10" s="1"/>
  <c r="B453" i="10" s="1"/>
  <c r="B454" i="10" s="1"/>
  <c r="B455" i="10" s="1"/>
  <c r="B456" i="10" s="1"/>
  <c r="B457" i="10" s="1"/>
  <c r="B459" i="10" s="1"/>
  <c r="B460" i="10" s="1"/>
  <c r="B462" i="10" s="1"/>
  <c r="B463" i="10" s="1"/>
  <c r="B464" i="10" s="1"/>
  <c r="B465" i="10" s="1"/>
  <c r="B466" i="10" s="1"/>
  <c r="B467" i="10" s="1"/>
  <c r="B468" i="10" s="1"/>
  <c r="B469" i="10" s="1"/>
  <c r="B470" i="10" s="1"/>
  <c r="B471" i="10" s="1"/>
  <c r="B472" i="10" l="1"/>
  <c r="B473" i="10" s="1"/>
  <c r="B474" i="10" s="1"/>
  <c r="B475" i="10" l="1"/>
  <c r="B477" i="10"/>
  <c r="B478" i="10" s="1"/>
  <c r="B479" i="10" s="1"/>
  <c r="B480" i="10" s="1"/>
  <c r="B481" i="10" s="1"/>
  <c r="B482" i="10" s="1"/>
  <c r="B483" i="10" s="1"/>
  <c r="B485" i="10" s="1"/>
  <c r="B486" i="10" s="1"/>
  <c r="D134" i="6"/>
  <c r="E134" i="6" s="1"/>
  <c r="D133" i="6"/>
  <c r="E133" i="6" s="1"/>
  <c r="D69" i="5"/>
  <c r="E69" i="5" s="1"/>
  <c r="D139" i="6"/>
  <c r="E139" i="6" s="1"/>
  <c r="D71" i="5"/>
  <c r="E71" i="5" s="1"/>
  <c r="D141" i="6"/>
  <c r="E141" i="6" s="1"/>
  <c r="D72" i="5"/>
  <c r="E72" i="5" s="1"/>
  <c r="D68" i="5"/>
  <c r="E68" i="5" s="1"/>
  <c r="D137" i="6"/>
  <c r="E137" i="6" s="1"/>
  <c r="D135" i="6"/>
  <c r="E135" i="6" s="1"/>
  <c r="D65" i="5"/>
  <c r="E65" i="5" s="1"/>
  <c r="D138" i="6"/>
  <c r="E138" i="6" s="1"/>
  <c r="D67" i="5"/>
  <c r="E67" i="5" s="1"/>
  <c r="D70" i="5"/>
  <c r="E70" i="5" s="1"/>
  <c r="D142" i="6"/>
  <c r="E142" i="6" s="1"/>
  <c r="D136" i="6"/>
  <c r="E136" i="6" s="1"/>
  <c r="D140" i="6"/>
  <c r="E140" i="6" s="1"/>
  <c r="D66" i="5"/>
  <c r="E66" i="5" s="1"/>
  <c r="D146" i="6"/>
  <c r="E146" i="6" s="1"/>
  <c r="D147" i="6"/>
  <c r="E147" i="6" s="1"/>
  <c r="D76" i="5"/>
  <c r="E76" i="5" s="1"/>
  <c r="D80" i="5"/>
  <c r="E80" i="5" s="1"/>
  <c r="D148" i="6"/>
  <c r="E148" i="6" s="1"/>
  <c r="D153" i="6"/>
  <c r="E153" i="6" s="1"/>
  <c r="D75" i="5"/>
  <c r="E75" i="5" s="1"/>
  <c r="D74" i="5"/>
  <c r="E74" i="5" s="1"/>
  <c r="D145" i="6"/>
  <c r="E145" i="6" s="1"/>
  <c r="D79" i="5"/>
  <c r="E79" i="5" s="1"/>
  <c r="D144" i="6"/>
  <c r="E144" i="6" s="1"/>
  <c r="D81" i="5"/>
  <c r="E81" i="5" s="1"/>
  <c r="D152" i="6"/>
  <c r="E152" i="6" s="1"/>
  <c r="D151" i="6"/>
  <c r="E151" i="6" s="1"/>
  <c r="D150" i="6"/>
  <c r="E150" i="6" s="1"/>
  <c r="D77" i="5"/>
  <c r="E77" i="5" s="1"/>
  <c r="D78" i="5"/>
  <c r="E78" i="5" s="1"/>
  <c r="D149" i="6"/>
  <c r="E149" i="6" s="1"/>
  <c r="D87" i="5"/>
  <c r="E87" i="5" s="1"/>
  <c r="D156" i="6"/>
  <c r="E156" i="6" s="1"/>
  <c r="D162" i="6"/>
  <c r="E162" i="6" s="1"/>
  <c r="D89" i="5"/>
  <c r="E89" i="5" s="1"/>
  <c r="D84" i="5"/>
  <c r="E84" i="5" s="1"/>
  <c r="D83" i="5"/>
  <c r="E83" i="5" s="1"/>
  <c r="D90" i="5"/>
  <c r="E90" i="5" s="1"/>
  <c r="D164" i="6"/>
  <c r="E164" i="6" s="1"/>
  <c r="D159" i="6"/>
  <c r="E159" i="6" s="1"/>
  <c r="D161" i="6"/>
  <c r="E161" i="6" s="1"/>
  <c r="D158" i="6"/>
  <c r="E158" i="6" s="1"/>
  <c r="D85" i="5"/>
  <c r="E85" i="5" s="1"/>
  <c r="D165" i="6"/>
  <c r="E165" i="6" s="1"/>
  <c r="D163" i="6"/>
  <c r="E163" i="6" s="1"/>
  <c r="D157" i="6"/>
  <c r="E157" i="6" s="1"/>
  <c r="D86" i="5"/>
  <c r="E86" i="5" s="1"/>
  <c r="D88" i="5"/>
  <c r="E88" i="5" s="1"/>
  <c r="D160" i="6"/>
  <c r="E160" i="6" s="1"/>
  <c r="D181" i="6"/>
  <c r="E181" i="6" s="1"/>
  <c r="D102" i="5"/>
  <c r="E102" i="5" s="1"/>
  <c r="D180" i="6"/>
  <c r="E180" i="6" s="1"/>
  <c r="D106" i="5"/>
  <c r="E106" i="5" s="1"/>
  <c r="D104" i="5"/>
  <c r="E104" i="5" s="1"/>
  <c r="D107" i="5"/>
  <c r="E107" i="5" s="1"/>
  <c r="D186" i="6"/>
  <c r="E186" i="6" s="1"/>
  <c r="D105" i="5"/>
  <c r="E105" i="5" s="1"/>
  <c r="D183" i="6"/>
  <c r="E183" i="6" s="1"/>
  <c r="D187" i="6"/>
  <c r="E187" i="6" s="1"/>
  <c r="D182" i="6"/>
  <c r="E182" i="6" s="1"/>
  <c r="D179" i="6"/>
  <c r="E179" i="6" s="1"/>
  <c r="D188" i="6"/>
  <c r="E188" i="6" s="1"/>
  <c r="D185" i="6"/>
  <c r="E185" i="6" s="1"/>
  <c r="D184" i="6"/>
  <c r="E184" i="6" s="1"/>
  <c r="D101" i="5"/>
  <c r="E101" i="5" s="1"/>
  <c r="D108" i="5"/>
  <c r="E108" i="5" s="1"/>
  <c r="D103" i="5"/>
  <c r="E103" i="5" s="1"/>
  <c r="B488" i="10" l="1"/>
  <c r="B489" i="10" s="1"/>
  <c r="B492" i="10" s="1"/>
  <c r="B493" i="10" s="1"/>
  <c r="B495" i="10" s="1"/>
  <c r="B496" i="10" s="1"/>
  <c r="B497" i="10" s="1"/>
  <c r="B499" i="10" s="1"/>
  <c r="B490" i="10" l="1"/>
  <c r="B491" i="10" s="1"/>
</calcChain>
</file>

<file path=xl/sharedStrings.xml><?xml version="1.0" encoding="utf-8"?>
<sst xmlns="http://schemas.openxmlformats.org/spreadsheetml/2006/main" count="2481" uniqueCount="555">
  <si>
    <t>№</t>
  </si>
  <si>
    <t>Товар</t>
  </si>
  <si>
    <t>Труба КАСАФЛЕКС 163/225 1,6 МПа 160°С СОДК</t>
  </si>
  <si>
    <t>Труба КАСАФЛЕКС 143/200 1,6 МПа 160°С СОДК</t>
  </si>
  <si>
    <t>Труба КАСАФЛЕКС 109/160 1,6 МПа 160°С СОДК</t>
  </si>
  <si>
    <t>Труба КАСАФЛЕКС  86/145 1,6 МПа 160°С СОДК</t>
  </si>
  <si>
    <t>Труба КАСАФЛЕКС  66/125 1,6 МПа 160°С СОДК</t>
  </si>
  <si>
    <t>Труба КАСАФЛЕКС  55/110 1,6 МПа 160°С СОДК</t>
  </si>
  <si>
    <t>Кольцо графитовое уплотнительное DN 163</t>
  </si>
  <si>
    <t>Кольцо графитовое уплотнительное DN 143</t>
  </si>
  <si>
    <t>Кольцо графитовое уплотнительное DN 109</t>
  </si>
  <si>
    <t>Кольцо графитовое уплотнительное DN  86</t>
  </si>
  <si>
    <t>Кольцо графитовое уплотнительное DN  66</t>
  </si>
  <si>
    <t>Кольцо графитовое уплотнительное DN  55</t>
  </si>
  <si>
    <t>Комплект концевой изоляции CSF 110-160</t>
  </si>
  <si>
    <t>Фитинг КАСАФЛЕКС под сварку 163 комплект КТЗ Белтрубпласт</t>
  </si>
  <si>
    <t>Фитинг КАСАФЛЕКС под сварку 143 комплект КТЗ Белтрубпласт</t>
  </si>
  <si>
    <t>Фитинг КАСАФЛЕКС под сварку 109 КТЗ Белтрубпласт</t>
  </si>
  <si>
    <t>Фитинг КАСАФЛЕКС под сварку  86 КТЗ Белтрубпласт</t>
  </si>
  <si>
    <t>Фитинг КАСАФЛЕКС под сварку  66 КТЗ Белтрубпласт</t>
  </si>
  <si>
    <t>Фитинг КАСАФЛЕКС под сварку  55 КТЗ Белтрубпласт</t>
  </si>
  <si>
    <t>Лента сигнальная детекционная "Тепло"</t>
  </si>
  <si>
    <t>Пена для изоляции №10</t>
  </si>
  <si>
    <t>Пена для изоляции №4</t>
  </si>
  <si>
    <t>Пена для изоляции №7</t>
  </si>
  <si>
    <t>Уплотнитель стеновой 225</t>
  </si>
  <si>
    <t>Уплотнитель стеновой 200</t>
  </si>
  <si>
    <t>Уплотнитель стеновой 160</t>
  </si>
  <si>
    <t>Уплотнитель стеновой 145</t>
  </si>
  <si>
    <t>Уплотнитель стеновой 125</t>
  </si>
  <si>
    <t>Уплотнитель стеновой 110</t>
  </si>
  <si>
    <t>Компл. для изоляции тройника 225/160-225/160-225/160</t>
  </si>
  <si>
    <t>Компл. для изоляции тройника 160/90-160/63-160/90</t>
  </si>
  <si>
    <t>Компл. для изоляции тройника 160/125-160/125-160/125</t>
  </si>
  <si>
    <t>Компл. для изоляции тройника 110/63-110/63-110/63</t>
  </si>
  <si>
    <t>Комплект для изоляции стыка 225/160</t>
  </si>
  <si>
    <t>Комплект для изоляции стыка 145х145 L=800</t>
  </si>
  <si>
    <t>Комплект для изоляции стыка 125х125 L=800</t>
  </si>
  <si>
    <t>Комплект для изоляции стыка 110х110 L=800</t>
  </si>
  <si>
    <t>Цена (без НДС), руб</t>
  </si>
  <si>
    <t>Цена (с НДС), руб.</t>
  </si>
  <si>
    <t>Трубопровод</t>
  </si>
  <si>
    <t>Фитинг</t>
  </si>
  <si>
    <t>Кольцо графитовое уплотнительное</t>
  </si>
  <si>
    <t>Уплотнитель стеновой</t>
  </si>
  <si>
    <t>Комплект для изоляции стыка</t>
  </si>
  <si>
    <t>Пена для изоляции</t>
  </si>
  <si>
    <t>Лента сигнальная</t>
  </si>
  <si>
    <t>http://www.polymerteplo.ru/products/</t>
  </si>
  <si>
    <t>Описание продукции</t>
  </si>
  <si>
    <t xml:space="preserve">(параметры эксплуатации: 1,6 МПа; 160 ºС) </t>
  </si>
  <si>
    <t>Комплект для изоляции тройника</t>
  </si>
  <si>
    <t>Кол-во</t>
  </si>
  <si>
    <r>
      <t xml:space="preserve">Цены на трубопроводы </t>
    </r>
    <r>
      <rPr>
        <b/>
        <sz val="12"/>
        <color theme="1"/>
        <rFont val="Times New Roman"/>
        <family val="1"/>
        <charset val="204"/>
      </rPr>
      <t>КАСАФЛЕКС</t>
    </r>
    <r>
      <rPr>
        <sz val="12"/>
        <color theme="1"/>
        <rFont val="Times New Roman"/>
        <family val="1"/>
        <charset val="204"/>
      </rPr>
      <t xml:space="preserve"> и комплектующие</t>
    </r>
  </si>
  <si>
    <t>Фитинг обжимной под сварку 160 КТЗ Белтрубпласт</t>
  </si>
  <si>
    <t>Фитинг обжимной под сварку 140 КТЗ Белтрубпласт</t>
  </si>
  <si>
    <t>Фитинг обжимной под сварку 125 КТЗ Белтрубпласт</t>
  </si>
  <si>
    <t>Фитинг обжимной под сварку 110 КТЗ Белтрубпласт</t>
  </si>
  <si>
    <t>Фитинг обжимной под сварку  90 КТЗ Белтрубпласт</t>
  </si>
  <si>
    <t>Фитинг обжимной под сварку  75 КТЗ Белтрубпласт</t>
  </si>
  <si>
    <t>Фитинг обжимной под сварку  63 КТЗ Белтрубпласт</t>
  </si>
  <si>
    <t>Фитинг обжимной под сварку  50 КТЗ Белтрубпласт</t>
  </si>
  <si>
    <t>Муфта обжимная 160 нерж. без гильз КТЗ Белтрубпласт</t>
  </si>
  <si>
    <t>Муфта обжимная 140 нерж. без гильз КТЗ Белтрубпласт</t>
  </si>
  <si>
    <t>Муфта обжимная 125 нерж. без гильз КТЗ Белтрубпласт</t>
  </si>
  <si>
    <t>Муфта обжимная 110 нерж. без гильз КТЗ Белтрубпласт</t>
  </si>
  <si>
    <t>Муфта обжимная  90 нерж. без гильз КТЗ Белтрубпласт</t>
  </si>
  <si>
    <t>Муфта обжимная  75 нерж. без гильз КТЗ Белтрубпласт</t>
  </si>
  <si>
    <t>Муфта обжимная  63 нерж. без гильз КТЗ Белтрубпласт</t>
  </si>
  <si>
    <t>Муфта обжимная  50 нерж. без гильз КТЗ Белтрубпласт</t>
  </si>
  <si>
    <t>Гильза обжимная 160 нерж. КТЗ Белтрубпласт</t>
  </si>
  <si>
    <t>Гильза обжимная 140 нерж. КТЗ Белтрубпласт</t>
  </si>
  <si>
    <t>Гильза обжимная 125 нерж. КТЗ Белтрубпласт</t>
  </si>
  <si>
    <t>Гильза обжимная 110 нерж. КТЗ Белтрубпласт</t>
  </si>
  <si>
    <t>Гильза обжимная  90 нерж. КТЗ Белтрубпласт</t>
  </si>
  <si>
    <t>Гильза обжимная  63 нерж. КТЗ Белтрубпласт</t>
  </si>
  <si>
    <t>Гильза обжимная  50 нерж. КТЗ Белтрубпласт</t>
  </si>
  <si>
    <t>Труба Изопрофлекс-115А/1,6 160/225 Р 1,6 МПа</t>
  </si>
  <si>
    <t>Труба Изопрофлекс-115А/1,6 140/200 Р 1,6 МПа</t>
  </si>
  <si>
    <t>Труба Изопрофлекс-115А/1,6 125/180 Р 1,6 МПа</t>
  </si>
  <si>
    <t>Труба Изопрофлекс-115А/1,6 110/160 Р 1,6 МПа</t>
  </si>
  <si>
    <t>Труба Изопрофлекс-115А/1,6  90/145 Р 1,6 МПа</t>
  </si>
  <si>
    <t>Труба Изопрофлекс-115А/1,6  75/125 Р 1,6 МПа</t>
  </si>
  <si>
    <t>Труба Изопрофлекс-115А/1,6  63/110 Р 1,6 МПа</t>
  </si>
  <si>
    <t>Труба Изопрофлекс-115А/1,6  50/100 Р 1,6 МПа</t>
  </si>
  <si>
    <t>Лента сигнальная "Тепло"</t>
  </si>
  <si>
    <t>Уплотнитель стеновой 180</t>
  </si>
  <si>
    <t>Уплотнитель стеновой 100</t>
  </si>
  <si>
    <t>Компл. для изоляции тройника 180/100-180/100-180/100</t>
  </si>
  <si>
    <t>Комплект для изоляции стыка 100х100 L=800</t>
  </si>
  <si>
    <t>Предохранитель концевой</t>
  </si>
  <si>
    <t>Гильза</t>
  </si>
  <si>
    <t>Гильза обжимная  75 нерж. КТЗ Белтрубпласт</t>
  </si>
  <si>
    <r>
      <t xml:space="preserve">Цены на трубопроводы </t>
    </r>
    <r>
      <rPr>
        <b/>
        <sz val="12"/>
        <color theme="1"/>
        <rFont val="Times New Roman"/>
        <family val="1"/>
        <charset val="204"/>
      </rPr>
      <t>ИЗОПРОФЛЕКС-115А/1,6</t>
    </r>
    <r>
      <rPr>
        <sz val="12"/>
        <color theme="1"/>
        <rFont val="Times New Roman"/>
        <family val="1"/>
        <charset val="204"/>
      </rPr>
      <t xml:space="preserve"> и комплектующие</t>
    </r>
  </si>
  <si>
    <t xml:space="preserve">(параметры эксплуатации: 1,6 МПа; 115 ºС) </t>
  </si>
  <si>
    <t>Тройник обжимной 160 нерж. без гильз КТЗ Белтрубпласт</t>
  </si>
  <si>
    <t>Тройник обжимной 140 нерж. без гильз КТЗ Белтрубпласт</t>
  </si>
  <si>
    <t>Тройник обжимной 125 нерж. без гильз КТЗ Белтрубпласт</t>
  </si>
  <si>
    <t>Тройник обжимной 110 нерж. без гильз КТЗ Белтрубпласт</t>
  </si>
  <si>
    <t>Тройник обжимной  90 нерж. без гильз КТЗ Белтрубпласт</t>
  </si>
  <si>
    <t>Тройник обжимной  75 нерж. без гильз КТЗ Белтрубпласт</t>
  </si>
  <si>
    <t>Тройник обжимной  63 нерж. без гильз КТЗ Белтрубпласт</t>
  </si>
  <si>
    <t>Тройник обжимной  50 нерж. без гильз КТЗ Белтрубпласт</t>
  </si>
  <si>
    <r>
      <t xml:space="preserve">Концевая изоляция для Д 55/110 </t>
    </r>
    <r>
      <rPr>
        <b/>
        <sz val="12"/>
        <color theme="1"/>
        <rFont val="Calibri"/>
        <family val="2"/>
        <charset val="204"/>
      </rPr>
      <t xml:space="preserve">÷ </t>
    </r>
    <r>
      <rPr>
        <b/>
        <sz val="12"/>
        <color theme="1"/>
        <rFont val="Times New Roman"/>
        <family val="1"/>
        <charset val="204"/>
      </rPr>
      <t>109/160</t>
    </r>
  </si>
  <si>
    <t>м.</t>
  </si>
  <si>
    <t>шт.</t>
  </si>
  <si>
    <r>
      <t xml:space="preserve">Предохранитель концевой </t>
    </r>
    <r>
      <rPr>
        <b/>
        <sz val="12"/>
        <rFont val="Times New Roman"/>
        <family val="1"/>
        <charset val="204"/>
      </rPr>
      <t>REC250</t>
    </r>
    <r>
      <rPr>
        <sz val="12"/>
        <rFont val="Times New Roman"/>
        <family val="1"/>
        <charset val="204"/>
      </rPr>
      <t xml:space="preserve"> 160/200, 160/225</t>
    </r>
  </si>
  <si>
    <r>
      <t xml:space="preserve">Предохранитель концевой </t>
    </r>
    <r>
      <rPr>
        <b/>
        <sz val="12"/>
        <rFont val="Times New Roman"/>
        <family val="1"/>
        <charset val="204"/>
      </rPr>
      <t>REC225</t>
    </r>
    <r>
      <rPr>
        <sz val="12"/>
        <rFont val="Times New Roman"/>
        <family val="1"/>
        <charset val="204"/>
      </rPr>
      <t xml:space="preserve"> 90/160, 110/145, 110/160, 125/160, 125/180, 140/180, 140/200, 140/225</t>
    </r>
  </si>
  <si>
    <r>
      <t xml:space="preserve">Предохранитель концевой </t>
    </r>
    <r>
      <rPr>
        <b/>
        <sz val="12"/>
        <rFont val="Times New Roman"/>
        <family val="1"/>
        <charset val="204"/>
      </rPr>
      <t>REC140</t>
    </r>
    <r>
      <rPr>
        <sz val="12"/>
        <rFont val="Times New Roman"/>
        <family val="1"/>
        <charset val="204"/>
      </rPr>
      <t xml:space="preserve"> 63/100, 63/110, 75/110, 75/125, 90/125, 90/145</t>
    </r>
  </si>
  <si>
    <r>
      <t xml:space="preserve">Предохранитель концевой </t>
    </r>
    <r>
      <rPr>
        <b/>
        <sz val="12"/>
        <rFont val="Times New Roman"/>
        <family val="1"/>
        <charset val="204"/>
      </rPr>
      <t>REC110</t>
    </r>
    <r>
      <rPr>
        <sz val="12"/>
        <rFont val="Times New Roman"/>
        <family val="1"/>
        <charset val="204"/>
      </rPr>
      <t xml:space="preserve"> 40/75, 50/90, 50/100, 50/110</t>
    </r>
  </si>
  <si>
    <t>Рем. комплект изоляции</t>
  </si>
  <si>
    <t>Лента термоусаживаемая WPC65M-17x100-RL</t>
  </si>
  <si>
    <t>Пластины замковые</t>
  </si>
  <si>
    <t>info@polymerteplo.ru</t>
  </si>
  <si>
    <t>Написать письмо</t>
  </si>
  <si>
    <r>
      <t xml:space="preserve">Цены на трубопроводы </t>
    </r>
    <r>
      <rPr>
        <b/>
        <sz val="12"/>
        <color theme="1"/>
        <rFont val="Times New Roman"/>
        <family val="1"/>
        <charset val="204"/>
      </rPr>
      <t>ИЗОПРОФЛЕКС-115А</t>
    </r>
    <r>
      <rPr>
        <sz val="12"/>
        <color theme="1"/>
        <rFont val="Times New Roman"/>
        <family val="1"/>
        <charset val="204"/>
      </rPr>
      <t xml:space="preserve"> и комплектующие</t>
    </r>
  </si>
  <si>
    <t xml:space="preserve">(параметры эксплуатации: 1,0 МПа; 115 ºС) </t>
  </si>
  <si>
    <t>Пресс-фитинг с ПВ под сварку 160 (Т) КТЗ Белтрубпласт</t>
  </si>
  <si>
    <t>Пресс-фитинг с ПВ под сварку 140 (Т) КТЗ Белтрубпласт</t>
  </si>
  <si>
    <t>Пресс-фитинг с ПВ под сварку 125 (Т) КТЗ Белтрубпласт</t>
  </si>
  <si>
    <t>Пресс-фитинг с ПВ под сварку 110 (Т) КТЗ Белтрубпласт</t>
  </si>
  <si>
    <t>Пресс-фитинг с ПВ под сварку  90 (Т) КТЗ Белтрубпласт</t>
  </si>
  <si>
    <t>Пресс-фитинг с ПВ под сварку  75 (Т) КТЗ Белтрубпласт</t>
  </si>
  <si>
    <t>Пресс-фитинг с ПВ под сварку  63 (Т) КТЗ Белтрубпласт</t>
  </si>
  <si>
    <t>Пресс-фитинг с ПВМ под сварку  50 (Т) КТЗ Белтрубпласт</t>
  </si>
  <si>
    <t>Пресс-тройник с ПВ 160 нерж. КТЗ Белтрубпласт</t>
  </si>
  <si>
    <t>Пресс-тройник с ПВ 140 нерж. КТЗ Белтрубпласт</t>
  </si>
  <si>
    <t>Пресс-тройник с ПВ 125 нерж. КТЗ Белтрубпласт</t>
  </si>
  <si>
    <t>Пресс-тройник с ПВ 110 нерж. КТЗ Белтрубпласт</t>
  </si>
  <si>
    <t>Пресс-тройник с ПВ  90 нерж. КТЗ Белтрубпласт</t>
  </si>
  <si>
    <t>Пресс-тройник с ПВ  75 нерж. КТЗ Белтрубпласт</t>
  </si>
  <si>
    <t>Пресс-тройник с ПВ  63 нерж. КТЗ Белтрубпласт</t>
  </si>
  <si>
    <t>Пресс-тройник с ПВМ  50 нерж. КТЗ Белтрубпласт</t>
  </si>
  <si>
    <t>Пресс-муфта с ПВ 160 нерж. КТЗ Белтрубпласт</t>
  </si>
  <si>
    <t>Пресс-муфта с ПВ 140 нерж. КТЗ Белтрубпласт</t>
  </si>
  <si>
    <t>Пресс-муфта с ПВ 125 нерж. КТЗ Белтрубпласт</t>
  </si>
  <si>
    <t>Пресс-муфта с ПВ 110 нерж. КТЗ Белтрубпласт</t>
  </si>
  <si>
    <t>Пресс-муфта с ПВ  90 нерж. КТЗ Белтрубпласт</t>
  </si>
  <si>
    <t>Пресс-муфта с ПВ  75 нерж. КТЗ Белтрубпласт</t>
  </si>
  <si>
    <t>Пресс-муфта с ПВ  63 нерж. КТЗ Белтрубпласт</t>
  </si>
  <si>
    <t>Пресс-муфта с ПВМ  50 нерж. КТЗ Белтрубпласт</t>
  </si>
  <si>
    <t>Втулка полимерная 160 КТЗ Белтрубпласт</t>
  </si>
  <si>
    <t>Втулка полимерная 140 КТЗ Белтрубпласт</t>
  </si>
  <si>
    <t>Втулка полимерная 125 КТЗ Белтрубпласт</t>
  </si>
  <si>
    <t>Втулка полимерная 110 КТЗ Белтрубпласт</t>
  </si>
  <si>
    <t>Втулка полимерная  90 КТЗ Белтрубпласт</t>
  </si>
  <si>
    <t>Втулка полимерная  75 КТЗ Белтрубпласт</t>
  </si>
  <si>
    <t>Втулка полимерная  63 КТЗ Белтрубпласт</t>
  </si>
  <si>
    <t>Втулка полимерная  50 КТЗ Белтрубпласт</t>
  </si>
  <si>
    <t>Труба Изопрофлекс-115А 160/225 Р 1,0 МПа</t>
  </si>
  <si>
    <t>Труба Изопрофлекс-115А 140/200 Р 1,0 МПа</t>
  </si>
  <si>
    <t>Труба Изопрофлекс-115А 125/180 Р 1,0 МПа</t>
  </si>
  <si>
    <t>Труба Изопрофлекс-115А 110/160 Р 1,0 МПа</t>
  </si>
  <si>
    <t>Труба Изопрофлекс-115А  90/145 Р 1,0 МПа</t>
  </si>
  <si>
    <t>Труба Изопрофлекс-115А  75/125 Р 1,0 МПа</t>
  </si>
  <si>
    <t>Труба Изопрофлекс-115А  63/110 Р 1,0 МПа</t>
  </si>
  <si>
    <t>Труба Изопрофлекс-115А  50/100 Р 1,0 МПа</t>
  </si>
  <si>
    <t>Втулка полимерная</t>
  </si>
  <si>
    <t>Инструмент</t>
  </si>
  <si>
    <t>Комплект гидравлического инструмента  25-110 КТЗ Белтрубпласт</t>
  </si>
  <si>
    <t>Комплект гидравлического инструмента 125-160 КТЗ Белтрубпласт</t>
  </si>
  <si>
    <t>Цены на трубопроводы и комплектующие:</t>
  </si>
  <si>
    <t xml:space="preserve">(параметры эксплуатации: 1,0 МПа; 95 ºС) </t>
  </si>
  <si>
    <t>ИЗОПРОФЛЕКС-95А и ИЗОПРОФЛЕКС-95А ПЛЮС</t>
  </si>
  <si>
    <t>Труба Изопрофлекс-А 160/200 Р 1,0 МПа</t>
  </si>
  <si>
    <t>Труба Изопрофлекс-А 140/180 Р 1,0 МПа</t>
  </si>
  <si>
    <t>Труба Изопрофлекс-А 125/160 Р 1,0 МПа</t>
  </si>
  <si>
    <t>Труба Изопрофлекс-А 110/145 Р 1,0 МПа</t>
  </si>
  <si>
    <t>Труба Изопрофлекс-А  90/125 Р 1,0 МПа</t>
  </si>
  <si>
    <t>Труба Изопрофлекс-А  75/110 Р 1,0 МПа</t>
  </si>
  <si>
    <t>Труба Изопрофлекс-А  63/100 Р 1,0 МПа</t>
  </si>
  <si>
    <t>Труба Изопрофлекс-А  50/90 Р 1,0 МПа</t>
  </si>
  <si>
    <t>Труба Изопрофлекс-А  40/75 Р 1,0 МПа</t>
  </si>
  <si>
    <t>Труба Изопрофлекс-А 225/315 Плюс Р 1,0 Мпа</t>
  </si>
  <si>
    <t>Труба Изопрофлекс-А 160/225 Плюс Р 1,0 МПа</t>
  </si>
  <si>
    <t>Труба Изопрофлекс-А 140/200 Плюс Р 1,0 МПа</t>
  </si>
  <si>
    <t>Труба Изопрофлекс-А 125/180 Плюс Р 1,0 МПа</t>
  </si>
  <si>
    <t>Труба Изопрофлекс-А 110/160 Плюс Р 1,0 МПа</t>
  </si>
  <si>
    <t>Труба Изопрофлекс-А  90/145 Плюс Р 1,0 МПа</t>
  </si>
  <si>
    <t>Труба Изопрофлекс-А  75/125 Плюс Р 1,0 МПа</t>
  </si>
  <si>
    <t>Труба Изопрофлекс-А  63/110 Плюс Р 1,0 МПа</t>
  </si>
  <si>
    <t>Труба Изопрофлекс-А  50/100 Плюс Р 1,0 МПа</t>
  </si>
  <si>
    <t>Труба Изопрофлекс-А  40/90 Плюс Р 1,0 МПа</t>
  </si>
  <si>
    <t>Фитинг обжимной под сварку 225 КТЗ Белтрубпласт</t>
  </si>
  <si>
    <t>Муфта обжимная 225 нерж. без гильз КТЗ Белтрубпласт</t>
  </si>
  <si>
    <t>Гильза обжимная 225 нерж. КТЗ Белтрубпласт</t>
  </si>
  <si>
    <t>Пресс-фитинг с ПВ под сварку  40 (Т) КТЗ Белтрубпласт</t>
  </si>
  <si>
    <t>Пресс-тройник с ПВ  40 нерж. КТЗ Белтрубпласт</t>
  </si>
  <si>
    <t>Пресс-муфта с ПВ  40 нерж. КТЗ Белтрубпласт</t>
  </si>
  <si>
    <t>Втулка полимерная  40 КТЗ Белтрубпласт</t>
  </si>
  <si>
    <t>Уплотнитель стеновой  90</t>
  </si>
  <si>
    <t>Уплотнитель стеновой  75</t>
  </si>
  <si>
    <t>Уплотнитель стеновой 315</t>
  </si>
  <si>
    <t>Комплект для изоляции стыка 315х315 L=1300</t>
  </si>
  <si>
    <t>Комплект для изоляции стыка  90х90 L=800</t>
  </si>
  <si>
    <t>Комплект для изоляции стыка  75х75 L=800</t>
  </si>
  <si>
    <t>Муфта*</t>
  </si>
  <si>
    <t>Тройник*</t>
  </si>
  <si>
    <t>*</t>
  </si>
  <si>
    <t>возможно изготовление редукционных изделей (с разными входными и выходными диаметрами)</t>
  </si>
  <si>
    <t>Фитинг**</t>
  </si>
  <si>
    <t>**</t>
  </si>
  <si>
    <t>возможно изготовление из нерж.стали</t>
  </si>
  <si>
    <t>Трубопровод с увеличенной тепловой изоляцией***</t>
  </si>
  <si>
    <t>***</t>
  </si>
  <si>
    <r>
      <t xml:space="preserve">Цены на трубопроводы </t>
    </r>
    <r>
      <rPr>
        <b/>
        <sz val="12"/>
        <color theme="1"/>
        <rFont val="Times New Roman"/>
        <family val="1"/>
        <charset val="204"/>
      </rPr>
      <t>ИЗОПРОФЛЕКС-75А</t>
    </r>
    <r>
      <rPr>
        <sz val="12"/>
        <color theme="1"/>
        <rFont val="Times New Roman"/>
        <family val="1"/>
        <charset val="204"/>
      </rPr>
      <t xml:space="preserve"> и комплектующие</t>
    </r>
  </si>
  <si>
    <t xml:space="preserve">(параметры эксплуатации: 1,0 МПа; 75 ºС) </t>
  </si>
  <si>
    <t>Труба Изопрофлекс-75А 160/200 Р 1,0 МПа</t>
  </si>
  <si>
    <t>Труба Изопрофлекс-75А 140/180 Р 1,0 МПа</t>
  </si>
  <si>
    <t>Труба Изопрофлекс-75А 125/160 Р 1,0 МПа</t>
  </si>
  <si>
    <t>Труба Изопрофлекс-75А 110/145 Р 1,0 МПа</t>
  </si>
  <si>
    <t>Труба Изопрофлекс-75А  90/125 Р 1,0 МПа</t>
  </si>
  <si>
    <t>Труба Изопрофлекс-75А  75/110 Р 1,0 МПа</t>
  </si>
  <si>
    <t>Труба Изопрофлекс-75А  63/100 Р 1,0 МПа</t>
  </si>
  <si>
    <t>Труба Изопрофлекс-75А  50/90 Р 1,0 МПа</t>
  </si>
  <si>
    <t>Труба Изопрофлекс-75А  40/75 Р 1,0 МПа</t>
  </si>
  <si>
    <t>ИЗОПРОФЛЕКС, ИЗОПРОФЛЕКС-Тандем, ИЗОПРОФЛЕКС-Квадрига</t>
  </si>
  <si>
    <t xml:space="preserve">(параметры эксплуатации: 0,6 МПа; 95 ºС) </t>
  </si>
  <si>
    <t>Труба Изопрофлекс 110/160 Р 0,6 МПа</t>
  </si>
  <si>
    <t>Труба Изопрофлекс  90/140 Р 0,6 МПа</t>
  </si>
  <si>
    <t>Труба Изопрофлекс  75/125 Р 0,6 МПа</t>
  </si>
  <si>
    <t>Труба Изопрофлекс  63/110 Р 0,6 МПа</t>
  </si>
  <si>
    <t>Труба Изопрофлекс  50/90 Р 0,6 МПа</t>
  </si>
  <si>
    <t>Труба Изопрофлекс  40/75 Р 0,6 МПа</t>
  </si>
  <si>
    <t>Труба Изопрофлекс  32/75 Плюс Р 0,6 МПа</t>
  </si>
  <si>
    <t>Труба Изопрофлекс  25/63 Р 0,6 МПа</t>
  </si>
  <si>
    <t>Труба Изопрофлекс Тандем 63+63/180 Р 0,6 МПа</t>
  </si>
  <si>
    <t>Труба Изопрофлекс Тандем 50+50/160 Р 0,6 МПа</t>
  </si>
  <si>
    <t>Труба Изопрофлекс Тандем 40+40/125 Р 0,6 МПа</t>
  </si>
  <si>
    <t>Труба Изопрофлекс Тандем 32+32/110 Р 0,6 МПа</t>
  </si>
  <si>
    <t>Труба Изопрофлекс Тандем 25+25/90 Р 0,6 МПа</t>
  </si>
  <si>
    <t>Труба Изопрофлекс Квадрига 40+40 SDR11 Р 0,6 МПа 40+32 SDR7,4 Р 1,0 МПа/160</t>
  </si>
  <si>
    <t>Труба Изопрофлекс Квадрига 32+32 SDR11 Р 0,6 МПа 32+25 SDR7,4 Р 1,0 МПа/145</t>
  </si>
  <si>
    <t>Труба Изопрофлекс Квадрига 25+25 SDR11 Р 0,6 МПа 25+20 SDR7,4 Р 1,0 МПа/145</t>
  </si>
  <si>
    <t>Трубопровод (одна труба в оболочке)</t>
  </si>
  <si>
    <t>Трубопровод (две трубы в оболочке)</t>
  </si>
  <si>
    <t>Трубопровод (четыре трубы в оболочке)</t>
  </si>
  <si>
    <t>Пресс-фитинг под сварку 110 (Р) КТЗ Белтрубпласт</t>
  </si>
  <si>
    <t>Пресс-фитинг под сварку  90 (Р) КТЗ Белтрубпласт</t>
  </si>
  <si>
    <t>Пресс-фитинг под сварку  75 (Р) КТЗ Белтрубпласт</t>
  </si>
  <si>
    <t>Пресс-фитинг под сварку  63 (Р) КТЗ Белтрубпласт</t>
  </si>
  <si>
    <t>Пресс-фитинг под сварку  50 (Р) КТЗ Белтрубпласт</t>
  </si>
  <si>
    <t>Пресс-фитинг под сварку  40 (Р) КТЗ Белтрубпласт</t>
  </si>
  <si>
    <t>Пресс-фитинг под сварку  32 (Р) КТЗ Белтрубпласт</t>
  </si>
  <si>
    <t>Пресс-фитинг под сварку  25 (Р) КТЗ Белтрубпласт</t>
  </si>
  <si>
    <t>Пресс-тройник 110 нерж. без гильз КТЗ Белтрубпласт</t>
  </si>
  <si>
    <t>Пресс-тройник  90 нерж. без гильз КТЗ Белтрубпласт</t>
  </si>
  <si>
    <t>Пресс-тройник  75 нерж. без гильз КТЗ Белтрубпласт</t>
  </si>
  <si>
    <t>Пресс-тройник  63 нерж. без гильз КТЗ Белтрубпласт</t>
  </si>
  <si>
    <t>Пресс-тройник  50 нерж. без гильз КТЗ Белтрубпласт</t>
  </si>
  <si>
    <t>Пресс-тройник  40 нерж. без гильз КТЗ Белтрубпласт</t>
  </si>
  <si>
    <t>Пресс-тройник  32 нерж. без гильз КТЗ Белтрубпласт</t>
  </si>
  <si>
    <t>Пресс-тройник  25 нерж. без гильз КТЗ Белтрубпласт</t>
  </si>
  <si>
    <t>Пресс-муфта 110 нерж. без гильз КТЗ Белтрубпласт</t>
  </si>
  <si>
    <t>Пресс-муфта  90 нерж. без гильз КТЗ Белтрубпласт</t>
  </si>
  <si>
    <t>Пресс-муфта  75 нерж. без гильз КТЗ Белтрубпласт</t>
  </si>
  <si>
    <t>Пресс-муфта  63 нерж. без гильз КТЗ Белтрубпласт</t>
  </si>
  <si>
    <t>Пресс-муфта  50 нерж. без гильз КТЗ Белтрубпласт</t>
  </si>
  <si>
    <t>Пресс-муфта  40 нерж. без гильз КТЗ Белтрубпласт</t>
  </si>
  <si>
    <t>Пресс-муфта  32 нерж. без гильз КТЗ Белтрубпласт</t>
  </si>
  <si>
    <t>Пресс-муфта  25 нерж. без гильз КТЗ Белтрубпласт</t>
  </si>
  <si>
    <t>Гильза надвижная 110 (Р) нерж. КТЗ Белтрубпласт</t>
  </si>
  <si>
    <t>Гильза надвижная  90 (Р) нерж. КТЗ Белтрубпласт</t>
  </si>
  <si>
    <t>Гильза надвижная  75 (Р) нерж. КТЗ Белтрубпласт</t>
  </si>
  <si>
    <t>Гильза надвижная  63 (Р) нерж. КТЗ Белтрубпласт</t>
  </si>
  <si>
    <t>Гильза надвижная  50 (Р) нерж. КТЗ Белтрубпласт</t>
  </si>
  <si>
    <t>Гильза надвижная  40 (Р) нерж. КТЗ Белтрубпласт</t>
  </si>
  <si>
    <t>Гильза надвижная  32 (Р) нерж. КТЗ Белтрубпласт</t>
  </si>
  <si>
    <t>Гильза надвижная  25 (Р) нерж. КТЗ Белтрубпласт</t>
  </si>
  <si>
    <t>Фитинг компрессионный под сварку 110х10,0 HL</t>
  </si>
  <si>
    <t>Фитинг компрессионный под сварку  90х8,2 HL</t>
  </si>
  <si>
    <t>Фитинг компрессионный под сварку  75х6,8 HL</t>
  </si>
  <si>
    <t>Фитинг компрессионный под сварку  63х5,8 HL</t>
  </si>
  <si>
    <t>Фитинг компрессионный с НР  90х8,2-3" HL</t>
  </si>
  <si>
    <t>Фитинг компрессионный с НР  75х6,8-2 1/2" HL</t>
  </si>
  <si>
    <t>Фитинг компрессионный с НР  63х5,8-2" HL</t>
  </si>
  <si>
    <t>Фитинг компрессионный с НР  50х4,6-1 1/2" HL</t>
  </si>
  <si>
    <t>Фитинг компрессионный с НР  40х5,5-1 1/4" HL</t>
  </si>
  <si>
    <t>Фитинг компрессионный с НР  40х3,7-1 1/4" HL</t>
  </si>
  <si>
    <t>Фитинг компрессионный с НР  32х4,4-1 1/4" HL</t>
  </si>
  <si>
    <t>Фитинг компрессионный с НР  25х3,5-3/4" HL</t>
  </si>
  <si>
    <t>Фитинг компрессионный с НР  25х2,3-1" HL</t>
  </si>
  <si>
    <t>Соединитель прямой НР 3/4" х 20 (2,8) компр.</t>
  </si>
  <si>
    <t>Фитинг(пресс)**</t>
  </si>
  <si>
    <t>Фитинг(компрессионный)</t>
  </si>
  <si>
    <r>
      <t xml:space="preserve">Предохранитель концевой </t>
    </r>
    <r>
      <rPr>
        <b/>
        <sz val="12"/>
        <rFont val="Times New Roman"/>
        <family val="1"/>
        <charset val="204"/>
      </rPr>
      <t>REC90</t>
    </r>
    <r>
      <rPr>
        <sz val="12"/>
        <rFont val="Times New Roman"/>
        <family val="1"/>
        <charset val="204"/>
      </rPr>
      <t xml:space="preserve"> 25/63, 32/75, 32/90</t>
    </r>
  </si>
  <si>
    <t>Предохранитель концевой (одна труба в оболочке)</t>
  </si>
  <si>
    <t>Предохранитель концевой (две трубы в оболочке)</t>
  </si>
  <si>
    <t>Предохранитель концевой CSS2-90 (63+63)/180</t>
  </si>
  <si>
    <t>Предохранитель концевой CSS2-70 (50+50)/160</t>
  </si>
  <si>
    <t>Предохранитель концевой CSS2-30 (32+32)/110-(40+40)/125</t>
  </si>
  <si>
    <t>Предохранитель концевой CSS2-10 (25+25)/90</t>
  </si>
  <si>
    <t>Уплотнитель стеновой  63</t>
  </si>
  <si>
    <t>Уплотнитель стеновой 140</t>
  </si>
  <si>
    <t>Комплект для изоляции стыка  63х63 L=800</t>
  </si>
  <si>
    <t>Комплект для изоляции стыка 140х140 L=800</t>
  </si>
  <si>
    <t>Возможно изготовление из нерж.стали</t>
  </si>
  <si>
    <r>
      <t xml:space="preserve">Комплектующие </t>
    </r>
    <r>
      <rPr>
        <b/>
        <sz val="12"/>
        <color theme="1"/>
        <rFont val="Times New Roman"/>
        <family val="1"/>
        <charset val="204"/>
      </rPr>
      <t>"Пресс"</t>
    </r>
    <r>
      <rPr>
        <sz val="12"/>
        <color theme="1"/>
        <rFont val="Times New Roman"/>
        <family val="1"/>
        <charset val="204"/>
      </rPr>
      <t xml:space="preserve"> не применяются на трубе ИЗОПРОФЛЕКС-Квадрига</t>
    </r>
  </si>
  <si>
    <t>!!!</t>
  </si>
  <si>
    <t>Дополнительно:</t>
  </si>
  <si>
    <t xml:space="preserve">(холодное водоснабжение и водоотведение) </t>
  </si>
  <si>
    <t>Кабель саморегулирующийся нагревательный 15НТР2-ВТ</t>
  </si>
  <si>
    <t>Комплект для заделки нагр. кабеля ТКТ/М</t>
  </si>
  <si>
    <t>Контроллер TSTAB</t>
  </si>
  <si>
    <t>Комплект для обогрева</t>
  </si>
  <si>
    <t>Сварочный аппарат ТРАССА М с SD картой в транспортировочном контейнере</t>
  </si>
  <si>
    <r>
      <t xml:space="preserve">Цены на трубопроводы </t>
    </r>
    <r>
      <rPr>
        <b/>
        <sz val="12"/>
        <color theme="1"/>
        <rFont val="Times New Roman"/>
        <family val="1"/>
        <charset val="204"/>
      </rPr>
      <t>ИЗОПРОФЛЕКС АРКТИК-У</t>
    </r>
    <r>
      <rPr>
        <sz val="12"/>
        <color theme="1"/>
        <rFont val="Times New Roman"/>
        <family val="1"/>
        <charset val="204"/>
      </rPr>
      <t xml:space="preserve"> и комплектующие</t>
    </r>
  </si>
  <si>
    <t>Фитинг** (гильза и полимерная втулка в комплекте)</t>
  </si>
  <si>
    <t>Муфта* (гильзы и полимерные втулки в комплекте)</t>
  </si>
  <si>
    <t>Тройник* (гильзы и полимерные втулки в комплекте)</t>
  </si>
  <si>
    <t>Трубопровод КАСАФЛЕКС</t>
  </si>
  <si>
    <t>Трубопровод Изопрофлекс-115А/1,6</t>
  </si>
  <si>
    <t>Трубопровод Изопрофлекс-115А</t>
  </si>
  <si>
    <t>Трубопровод Изопрофлекс-А</t>
  </si>
  <si>
    <t>Трубопровод Изопрофлекс-А ПЛЮС</t>
  </si>
  <si>
    <t>Трубопровод Изопрофлекс-75А</t>
  </si>
  <si>
    <t>Трубопровод Изопрофлекс (одна труба в оболочке)</t>
  </si>
  <si>
    <t>Трубопровод Изопрофлекс Тандем (две трубы в оболочке)</t>
  </si>
  <si>
    <t>Трубопровод Изопрофлекс Квадрига (четыре трубы в оболочке)</t>
  </si>
  <si>
    <t>Фитинг обжимной под сварку</t>
  </si>
  <si>
    <t>Пресс-фитинг с ПВ под сварку</t>
  </si>
  <si>
    <t>Муфта обжимная</t>
  </si>
  <si>
    <t>Тройник обжимной</t>
  </si>
  <si>
    <t>Гильза обжимная</t>
  </si>
  <si>
    <t>Пресс-муфта с ПВ</t>
  </si>
  <si>
    <t>Пресс-тройник с ПВ</t>
  </si>
  <si>
    <t>Пресс-муфта</t>
  </si>
  <si>
    <t>Пресс-тройник</t>
  </si>
  <si>
    <t>Гильза надвижная (Р)</t>
  </si>
  <si>
    <t>Комплект для изоляции тройника (Изопрофлекс-115А/1,6)</t>
  </si>
  <si>
    <t xml:space="preserve"> ИЗОПРОФЛЕКС АРКТИК-У</t>
  </si>
  <si>
    <r>
      <t xml:space="preserve">Предохранитель концевой </t>
    </r>
    <r>
      <rPr>
        <b/>
        <sz val="12"/>
        <rFont val="Times New Roman"/>
        <family val="1"/>
        <charset val="204"/>
      </rPr>
      <t>DHEC2800</t>
    </r>
    <r>
      <rPr>
        <sz val="12"/>
        <rFont val="Times New Roman"/>
        <family val="1"/>
        <charset val="204"/>
      </rPr>
      <t xml:space="preserve"> 225/270</t>
    </r>
  </si>
  <si>
    <t>Комплект гидравлического инструмента</t>
  </si>
  <si>
    <t>Пресс-фитинг под сварку 160 (Т) КТЗ Белтрубпласт</t>
  </si>
  <si>
    <t>Пресс-фитинг под сварку 140 (Т) КТЗ Белтрубпласт</t>
  </si>
  <si>
    <t>Пресс-фитинг под сварку 125 (Т) КТЗ Белтрубпласт</t>
  </si>
  <si>
    <t>Пресс-фитинг под сварку 110 (Т) КТЗ Белтрубпласт</t>
  </si>
  <si>
    <t>Пресс-фитинг под сварку  90 (Т) КТЗ Белтрубпласт</t>
  </si>
  <si>
    <t>Пресс-фитинг под сварку  75 (Т) КТЗ Белтрубпласт</t>
  </si>
  <si>
    <t>Пресс-фитинг под сварку  63 (Т) КТЗ Белтрубпласт</t>
  </si>
  <si>
    <t>Пресс-фитинг под сварку  50 (Т) КТЗ Белтрубпласт</t>
  </si>
  <si>
    <t>Пресс-фитинг под сварку  40 (Т) КТЗ Белтрубпласт</t>
  </si>
  <si>
    <t>Гильза надвижная 160 (Т) нерж. КТЗ Белтрубпласт</t>
  </si>
  <si>
    <t>Гильза надвижная 140 (Т) нерж. КТЗ Белтрубпласт</t>
  </si>
  <si>
    <t>Гильза надвижная 125 (Т) нерж. КТЗ Белтрубпласт</t>
  </si>
  <si>
    <t>Гильза надвижная 110 (Т) нерж. КТЗ Белтрубпласт</t>
  </si>
  <si>
    <t>Гильза надвижная  90 (Т) нерж. КТЗ Белтрубпласт</t>
  </si>
  <si>
    <t>Гильза надвижная  75 (Т) нерж. КТЗ Белтрубпласт</t>
  </si>
  <si>
    <t>Гильза надвижная  63 (Т) нерж. КТЗ Белтрубпласт</t>
  </si>
  <si>
    <t>Гильза надвижная  50 (Т) нерж. КТЗ Белтрубпласт</t>
  </si>
  <si>
    <t>Гильза надвижная  40 (Т) нерж. КТЗ Белтрубпласт</t>
  </si>
  <si>
    <t>Пресс-муфта 160 нерж. без гильз КТЗ Белтрубпласт</t>
  </si>
  <si>
    <t>Пресс-муфта 140 нерж. без гильз КТЗ Белтрубпласт</t>
  </si>
  <si>
    <t>Пресс-муфта 125 нерж. без гильз КТЗ Белтрубпласт</t>
  </si>
  <si>
    <t>Пресс-тройник 160 нерж. без гильз КТЗ Белтрубпласт</t>
  </si>
  <si>
    <t>Пресс-тройник 140 нерж. без гильз КТЗ Белтрубпласт</t>
  </si>
  <si>
    <t>Пресс-тройник 125 нерж. без гильз КТЗ Белтрубпласт</t>
  </si>
  <si>
    <t>Пресс-фитинг под сварку (Р)</t>
  </si>
  <si>
    <t>Пресс-фитинг под сварку (Т)</t>
  </si>
  <si>
    <t>Гильза надвижная (Т)</t>
  </si>
  <si>
    <t>Концевая изоляция для Д 55/110 ÷ 109/160</t>
  </si>
  <si>
    <t>Муфта с ПВ* (гильзы и полимерные втулки в комплекте)</t>
  </si>
  <si>
    <t>Тройник с ПВ* (гильзы и полимерные втулки в комплекте)</t>
  </si>
  <si>
    <t>Пресс-тройник*</t>
  </si>
  <si>
    <t>Пресс-муфта*</t>
  </si>
  <si>
    <t>Пресс-фитинг под сварку** (Т)</t>
  </si>
  <si>
    <t>для районов крайнего севера с вечномерзлыми грунтами</t>
  </si>
  <si>
    <t>НИЖЕ НЕ ДОБАВЛЯТЬ</t>
  </si>
  <si>
    <t>Пресс-отвод 90 гр. 160 нерж. без гильз КТЗ Белтрубпласт</t>
  </si>
  <si>
    <t>Пресс-отвод 90 гр. 140 нерж. без гильз КТЗ Белтрубпласт</t>
  </si>
  <si>
    <t>Пресс-отвод 90 гр. 125 нерж. без гильз КТЗ Белтрубпласт</t>
  </si>
  <si>
    <t>Пресс-отвод 90 гр. 110 нерж. без гильз КТЗ Белтрубпласт</t>
  </si>
  <si>
    <t>Пресс-отвод 90 гр.  90 нерж. без гильз КТЗ Белтрубпласт</t>
  </si>
  <si>
    <t>Пресс-отвод 90 гр.  75 нерж. без гильз КТЗ Белтрубпласт</t>
  </si>
  <si>
    <t>Пресс-отвод 90 гр.  63 нерж. без гильз КТЗ Белтрубпласт</t>
  </si>
  <si>
    <t>Пресс-отвод 90 гр.  50 нерж. без гильз КТЗ Белтрубпласт</t>
  </si>
  <si>
    <t>Пресс-отвод 90 гр.  40 (Т) нерж. без гильз КТЗ Белтрубпласт</t>
  </si>
  <si>
    <t>Пресс-отвод 90 гр.  32 нерж. без гильз КТЗ Белтрубпласт</t>
  </si>
  <si>
    <t>Пресс-отвод 90 гр.  25 нерж. без гильз КТЗ Белтрубпласт</t>
  </si>
  <si>
    <t>Комплект для изоляции отвода 160/90</t>
  </si>
  <si>
    <t>Комплект для изоляции отвода 225/160</t>
  </si>
  <si>
    <t>Пресс-фитинг под сварку 160 (Т) нерж. КТЗ Белтрубпласт</t>
  </si>
  <si>
    <t>Пресс-фитинг под сварку 140 (Т) нерж. КТЗ Белтрубпласт</t>
  </si>
  <si>
    <t>Пресс-фитинг под сварку 125 (Т) нерж. КТЗ Белтрубпласт</t>
  </si>
  <si>
    <t>Пресс-фитинг под сварку 110 (Т) нерж. КТЗ Белтрубпласт</t>
  </si>
  <si>
    <t>Пресс-фитинг под сварку  90 (Т) нерж. КТЗ Белтрубпласт</t>
  </si>
  <si>
    <t>Пресс-фитинг под сварку  75 (Т) нерж. КТЗ Белтрубпласт</t>
  </si>
  <si>
    <t>Пресс-фитинг под сварку  63 (Т) нерж. КТЗ Белтрубпласт</t>
  </si>
  <si>
    <t>Пресс-фитинг под сварку  50 (Т) нерж. КТЗ Белтрубпласт</t>
  </si>
  <si>
    <t>Пресс-фитинг под сварку  40 (Т) нерж. КТЗ Белтрубпласт</t>
  </si>
  <si>
    <t>Пресс-фитинг под сварку 110 (Р) нерж. КТЗ Белтрубпласт</t>
  </si>
  <si>
    <t>Пресс-фитинг под сварку  90 (Р) нерж. КТЗ Белтрубпласт</t>
  </si>
  <si>
    <t>Пресс-фитинг под сварку  75 (Р) нерж. КТЗ Белтрубпласт</t>
  </si>
  <si>
    <t>Пресс-фитинг под сварку  63 (Р) нерж. КТЗ Белтрубпласт</t>
  </si>
  <si>
    <t>Пресс-фитинг под сварку  50 (Р) нерж. КТЗ Белтрубпласт</t>
  </si>
  <si>
    <t>Пресс-фитинг под сварку  40 (Р) нерж. КТЗ Белтрубпласт</t>
  </si>
  <si>
    <t>Пресс-фитинг под сварку  32 (Р) нерж. КТЗ Белтрубпласт</t>
  </si>
  <si>
    <t>Пресс-фитинг под сварку  25 (Р) нерж. КТЗ Белтрубпласт</t>
  </si>
  <si>
    <t>Пресс-фитинг с ПВ под сварку 160 (Т) нерж. КТЗ Белтрубпласт</t>
  </si>
  <si>
    <t>Пресс-фитинг с ПВ под сварку 140 (Т) нерж. КТЗ Белтрубпласт</t>
  </si>
  <si>
    <t>Пресс-фитинг с ПВ под сварку 125 (Т) нерж. КТЗ Белтрубпласт</t>
  </si>
  <si>
    <t>Пресс-фитинг с ПВ под сварку 110 (Т) нерж. КТЗ Белтрубпласт</t>
  </si>
  <si>
    <t>Пресс-фитинг с ПВ под сварку  90 (Т) нерж. КТЗ Белтрубпласт</t>
  </si>
  <si>
    <t>Пресс-фитинг с ПВ под сварку  75 (Т) нерж. КТЗ Белтрубпласт</t>
  </si>
  <si>
    <t>Пресс-фитинг с ПВ под сварку  63 (Т) нерж. КТЗ Белтрубпласт</t>
  </si>
  <si>
    <t>Пресс-фитинг с ПВМ под сварку  50 (Т) нерж. КТЗ Белтрубпласт</t>
  </si>
  <si>
    <t>Пресс-фитинг с ПВ под сварку  40 (Т) нерж. КТЗ Белтрубпласт</t>
  </si>
  <si>
    <t>Пресс-отвод 90 гр. с ПВ 160 (Т) нерж. КТЗ Белтрубпласт</t>
  </si>
  <si>
    <t>Пресс-отвод 90 гр. с ПВ 140 (Т) нерж. КТЗ Белтрубпласт</t>
  </si>
  <si>
    <t>Пресс-отвод 90 гр. с ПВ 125 (Т) нерж. КТЗ Белтрубпласт</t>
  </si>
  <si>
    <t>Пресс-отвод 90 гр. с ПВ 110 (Т) нерж. КТЗ Белтрубпласт</t>
  </si>
  <si>
    <t>Пресс-отвод 90 гр. с ПВ  90 (Т) нерж. КТЗ Белтрубпласт</t>
  </si>
  <si>
    <t>Пресс-отвод 90 гр. с ПВ  75 (Т) нерж. КТЗ Белтрубпласт</t>
  </si>
  <si>
    <t>Пресс-отвод 90 гр. с ПВ  63 (Т) нерж. КТЗ Белтрубпласт</t>
  </si>
  <si>
    <t>Пресс-отвод 90 гр. с ПВМ  50 (Т) нерж. КТЗ Белтрубпласт</t>
  </si>
  <si>
    <t>Пресс-отвод 90 гр. с ПВ  40 (Т) нерж. КТЗ Белтрубпласт</t>
  </si>
  <si>
    <t>Пресс-фитинг под сварку (Т) нерж.</t>
  </si>
  <si>
    <t>Пресс-фитинг под сварку (Р) нерж.</t>
  </si>
  <si>
    <t>Пресс-фитинг с ПВ под сварку нерж.</t>
  </si>
  <si>
    <t>Комплект для изоляции отвода</t>
  </si>
  <si>
    <t>Пресс-отвод 90 гр. с ПВ</t>
  </si>
  <si>
    <t>Пресс-отвод 90 гр.  40 нерж. без гильз КТЗ Белтрубпласт</t>
  </si>
  <si>
    <t>Пресс-отвод 90 гр.</t>
  </si>
  <si>
    <t>Труба Изопрофлекс-А  32/75 Плюс Р 1,0 МПа</t>
  </si>
  <si>
    <t>Пресс-фитинг с ПВ под сварку  32 (Т) КТЗ Белтрубпласт</t>
  </si>
  <si>
    <t>Пресс-фитинг с ПВ под сварку  32 (Т) нерж. КТЗ Белтрубпласт</t>
  </si>
  <si>
    <t>Пресс-муфта с ПВ  32 нерж. КТЗ Белтрубпласт</t>
  </si>
  <si>
    <t>Пресс-отвод 90 гр. с ПВ  32 (Т) нерж. КТЗ Белтрубпласт</t>
  </si>
  <si>
    <t>Пресс-тройник с ПВ  32 нерж. КТЗ Белтрубпласт</t>
  </si>
  <si>
    <t>Втулка полимерная  32 КТЗ Белтрубпласт</t>
  </si>
  <si>
    <r>
      <t xml:space="preserve">Цены на трубопроводы и комплектующие </t>
    </r>
    <r>
      <rPr>
        <b/>
        <sz val="12"/>
        <rFont val="Times New Roman"/>
        <family val="1"/>
        <charset val="204"/>
      </rPr>
      <t>Группы ПОЛИМЕРТЕПЛО</t>
    </r>
  </si>
  <si>
    <t xml:space="preserve"> Труба ИЗОПРОФЛЕКС АРКТИК-У  1,0 МПа 110/200 питьевая  </t>
  </si>
  <si>
    <t>Труба ИЗОПРОФЛЕКС АРКТИК-У 1,0 МПа  90/180 питьевая</t>
  </si>
  <si>
    <t>Труба ИЗОПРОФЛЕКС АРКТИК-У 1,0 МПа  75/145 питьевая</t>
  </si>
  <si>
    <t>Труба ИЗОПРОФЛЕКС АРКТИК-У 1,0 МПа  63/125 питьевая</t>
  </si>
  <si>
    <t>Труба ИЗОПРОФЛЕКС АРКТИК-У 1,0 МПа  50/110 питьевая</t>
  </si>
  <si>
    <t>Труба ИЗОПРОФЛЕКС АРКТИК-У 1,0 МПа  40/90 питьевая</t>
  </si>
  <si>
    <t>Труба ИЗОПРОФЛЕКС АРКТИК-У 1,0 МПа  32/90 питьевая</t>
  </si>
  <si>
    <t>Труба ИЗОПРОФЛЕКС АРКТИК-У 1,0 МПа  25/90 питьевая</t>
  </si>
  <si>
    <t>Комплект для изоляции стыка 225х225 L=900</t>
  </si>
  <si>
    <t>Комплект для изоляции стыка 200х200 L=900</t>
  </si>
  <si>
    <t>Комплект для изоляции стыка 180х180 L=900</t>
  </si>
  <si>
    <t>Комплект для изоляции стыка 160х160 L=900</t>
  </si>
  <si>
    <t>Фитинг обжимной под сварку  50 нерж. КТЗ Белтрубпласт</t>
  </si>
  <si>
    <t>Фитинг обжимной под сварку  63 нерж. КТЗ Белтрубпласт</t>
  </si>
  <si>
    <t>Фитинг обжимной под сварку  75 нерж. КТЗ Белтрубпласт</t>
  </si>
  <si>
    <t>Фитинг обжимной под сварку  90 нерж. КТЗ Белтрубпласт</t>
  </si>
  <si>
    <t>Фитинг обжимной под сварку 110 нерж. КТЗ Белтрубпласт</t>
  </si>
  <si>
    <t>Фитинг обжимной под сварку 125 нерж. КТЗ Белтрубпласт</t>
  </si>
  <si>
    <t>Фитинг обжимной под сварку 140 нерж. КТЗ Белтрубпласт</t>
  </si>
  <si>
    <t>Фитинг обжимной под сварку 160 нерж. КТЗ Белтрубпласт</t>
  </si>
  <si>
    <t>Фитинг обжимной под сварку 225 нерж. КТЗ Белтрубпласт</t>
  </si>
  <si>
    <t>Фитинг обжимной под сварку нерж.</t>
  </si>
  <si>
    <t>Отвод обжимной 90 гр.  50 нерж. без гильз КТЗ Белтрубласт</t>
  </si>
  <si>
    <t>Отвод обжимной 90 гр.  63 нерж. без гильз КТЗ Белтрубласт</t>
  </si>
  <si>
    <t>Отвод обжимной 90 гр.  75 нерж. без гильз КТЗ Белтрубласт</t>
  </si>
  <si>
    <t>Отвод обжимной 90 гр.  90 нерж. без гильз КТЗ Белтрубласт</t>
  </si>
  <si>
    <t>Отвод обжимной 90 гр. 110 нерж. без гильз КТЗ Белтрубласт</t>
  </si>
  <si>
    <t>Отвод обжимной 90 гр. 125 нерж. без гильз КТЗ Белтрубласт</t>
  </si>
  <si>
    <t>Отвод обжимной 90 гр. 140 нерж. без гильз КТЗ Белтрубласт</t>
  </si>
  <si>
    <t>Отвод обжимной 90 гр. 160 нерж. без гильз КТЗ Белтрубласт</t>
  </si>
  <si>
    <t>Отвод обжимной</t>
  </si>
  <si>
    <t>Пресс-муфта  40 (Т) нерж. без гильз КТЗ Белтрубпласт</t>
  </si>
  <si>
    <t>Пресс-тройник  40 (Т) нерж. без гильз КТЗ Белтрубпласт</t>
  </si>
  <si>
    <t>Комплект для изоляции стыка  90х90 L=700</t>
  </si>
  <si>
    <t>Предохранитель концевой ТЗИ  90 25/63, 32/75, 32/90, 40/75, 40/90</t>
  </si>
  <si>
    <t>Предохранитель концевой ТЗИ 110 50/90, 50/100, 63/100, 63/110</t>
  </si>
  <si>
    <t>Предохранитель концевой ТЗИ 140 75/110, 75/125, 90/125, 90/145</t>
  </si>
  <si>
    <t>Предохранитель концевой ТЗИ 225 110/145, 110/160, 125/160, 125/180, 140/180, 140/200</t>
  </si>
  <si>
    <t>Предохранитель концевой ТЗИ 250 160/200, 160/225</t>
  </si>
  <si>
    <t>Предохранитель концевой ТЗИ 1-2 (40+40)/125-(50+50)/160</t>
  </si>
  <si>
    <t>Комплект инструмента для обжима фитингов способом протяжки 50-160 КТЗ Белтрубпласт</t>
  </si>
  <si>
    <t>Фитинг компрессионный с НР  32х2,9-1" HL</t>
  </si>
  <si>
    <t>Фитинг компрессионный с НР  32х2,9-1 1/4" HL</t>
  </si>
  <si>
    <r>
      <t xml:space="preserve">Предохранитель концевой </t>
    </r>
    <r>
      <rPr>
        <b/>
        <sz val="12"/>
        <rFont val="Times New Roman"/>
        <family val="1"/>
        <charset val="204"/>
      </rPr>
      <t>REC315</t>
    </r>
    <r>
      <rPr>
        <sz val="12"/>
        <rFont val="Times New Roman"/>
        <family val="1"/>
        <charset val="204"/>
      </rPr>
      <t xml:space="preserve"> 160/270, 225/315</t>
    </r>
  </si>
  <si>
    <t>Комплект гидравлического инструмента  25-110 для ФПВ КТЗ Белтрубпласт</t>
  </si>
  <si>
    <t>Комплект гидравлического инструмента 125-160 для ФПВ КТЗ Белтрубпласт</t>
  </si>
  <si>
    <t>Фитинг компрессионный с НР  63х5,8-2" Jt</t>
  </si>
  <si>
    <t>Фитинг компрессионный с НР  50х4,6-1 1/2" Jt</t>
  </si>
  <si>
    <t>Фитинг компрессионный с НР  25х3,5-3/4" Jt</t>
  </si>
  <si>
    <t>Отвод 90 гр. ПОЛИМЕРТЕПЛО.ПРО</t>
  </si>
  <si>
    <t>Отвод 90гр. ПОЛИМЕРТЕПЛО.PRO 160-160 нерж.</t>
  </si>
  <si>
    <t>Отвод 90гр. ПОЛИМЕРТЕПЛО.PRO 140-140 нерж.</t>
  </si>
  <si>
    <t>Отвод 90гр. ПОЛИМЕРТЕПЛО.PRO 125-125 нерж.</t>
  </si>
  <si>
    <t>Отвод 90гр. ПОЛИМЕРТЕПЛО.PRO 110-110 нерж.</t>
  </si>
  <si>
    <t>Отвод 90гр. ПОЛИМЕРТЕПЛО.PRO  90-90 нерж.</t>
  </si>
  <si>
    <t>Отвод 90гр. ПОЛИМЕРТЕПЛО.PRO  75-75 нерж.</t>
  </si>
  <si>
    <t>Отвод 90гр. ПОЛИМЕРТЕПЛО.PRO  63-63 нерж.</t>
  </si>
  <si>
    <t>Отвод 90гр. ПОЛИМЕРТЕПЛО.PRO  50-50 нерж.</t>
  </si>
  <si>
    <t>Тройник прямой ПОЛИМЕРТЕПЛО.PRO 160-160-160 нерж.</t>
  </si>
  <si>
    <t>Тройник прямой ПОЛИМЕРТЕПЛО.PRO 140-140-140 нерж.</t>
  </si>
  <si>
    <t>Тройник прямой ПОЛИМЕРТЕПЛО.PRO 125-125-125 нерж.</t>
  </si>
  <si>
    <t>Тройник прямой ПОЛИМЕРТЕПЛО.PRO 110-110-110 нерж.</t>
  </si>
  <si>
    <t>Тройник прямой ПОЛИМЕРТЕПЛО.PRO  90-90-90 нерж.</t>
  </si>
  <si>
    <t>Тройник прямой ПОЛИМЕРТЕПЛО.PRO  75-75-75 нерж.</t>
  </si>
  <si>
    <t>Тройник прямой ПОЛИМЕРТЕПЛО.PRO  63-63-63 нерж.</t>
  </si>
  <si>
    <t>Тройник прямой ПОЛИМЕРТЕПЛО.PRO  50-50-50 нерж.</t>
  </si>
  <si>
    <t>Тройник угловой ПОЛИМЕРТЕПЛО.PRO 160-160-160 нерж.</t>
  </si>
  <si>
    <t>Тройник угловой ПОЛИМЕРТЕПЛО.PRO 140-140-140 нерж.</t>
  </si>
  <si>
    <t>Тройник угловой ПОЛИМЕРТЕПЛО.PRO 125-125-125 нерж.</t>
  </si>
  <si>
    <t>Тройник угловой ПОЛИМЕРТЕПЛО.PRO 110-110-110 нерж.</t>
  </si>
  <si>
    <t>Тройник угловой ПОЛИМЕРТЕПЛО.PRO  90-90-90 нерж.</t>
  </si>
  <si>
    <t>Тройник угловой ПОЛИМЕРТЕПЛО.PRO  75-75-75 нерж.</t>
  </si>
  <si>
    <t>Тройник угловой ПОЛИМЕРТЕПЛО.PRO  63-63-63 нерж.</t>
  </si>
  <si>
    <t>Тройник угловой ПОЛИМЕРТЕПЛО.PRO  50-50-50 нерж.</t>
  </si>
  <si>
    <t>Комплект для изоляции стыка для фасонных изделий ПОЛИМЕРТЕПЛО.ПРО</t>
  </si>
  <si>
    <t>Комплект для изоляции стыка 225х225 L=600</t>
  </si>
  <si>
    <t>Комплект для изоляции стыка 200х200 L=600</t>
  </si>
  <si>
    <t>Комплект для изоляции стыка 180х180 L=600</t>
  </si>
  <si>
    <t>Комплект для изоляции стыка 160х160 L=600</t>
  </si>
  <si>
    <t>Комплект для изоляции стыка 145х145 L=600</t>
  </si>
  <si>
    <t>Комплект для изоляции стыка 125х125 L=600</t>
  </si>
  <si>
    <t>Комплект для изоляции стыка 110х110 L=600</t>
  </si>
  <si>
    <t>Комплект для изоляции стыка 100х100 L=600</t>
  </si>
  <si>
    <t>Тройник прямой ПОЛИМЕРТЕПЛО.ПРО*</t>
  </si>
  <si>
    <t>Тройник угловой ПОЛИМЕРТЕПЛО.ПРО*</t>
  </si>
  <si>
    <t>Тройник прямой ПОЛИМЕРТЕПЛО.PRO  40-40-40 нерж.</t>
  </si>
  <si>
    <t>Тройник угловой ПОЛИМЕРТЕПЛО.PRO  40-40-40 нерж.</t>
  </si>
  <si>
    <t>Отвод 90гр. ПОЛИМЕРТЕПЛО.PRO  40-40 нерж.</t>
  </si>
  <si>
    <t>Тройник прямой ПОЛИМЕРТЕПЛО.PRO  32-32-32 нерж.</t>
  </si>
  <si>
    <t>Тройник угловой ПОЛИМЕРТЕПЛО.PRO  32-32-32 нерж.</t>
  </si>
  <si>
    <t>Отвод 90гр. ПОЛИМЕРТЕПЛО.PRO  32-32 нерж.</t>
  </si>
  <si>
    <t>Комплект для изоляции стыка  90х90 L=600</t>
  </si>
  <si>
    <t>Комплект для изоляции стыка  75х75 L=600</t>
  </si>
  <si>
    <t>Тройник прямой ПОЛИМЕРТЕПЛО.ПРО</t>
  </si>
  <si>
    <t>Тройник угловой ПОЛИМЕРТЕПЛО.ПРО</t>
  </si>
  <si>
    <t>Предохранитель концевой ТЗИ 2х25(40)/125 (25+25)/90-(40+40)/125</t>
  </si>
  <si>
    <t>Предохранитель концевой ТЗИ 2х50/200(225) (50+50)/160-(63+63)/180</t>
  </si>
  <si>
    <t>Предохранитель концевой ТЗИ 315 160/270, 225/315</t>
  </si>
  <si>
    <t>Предохранитель концевой ТЗИ 180 110/145, 110/160, 125/160, 125/180</t>
  </si>
  <si>
    <t>Фитинг компрессионный с НР  40х3,7-1 1/4" Jt</t>
  </si>
  <si>
    <t>Фитинг компрессионный с НР  32х4,4-1" Jt</t>
  </si>
  <si>
    <t>Фитинг компрессионный с НР  32х2,9-1" Jt</t>
  </si>
  <si>
    <t>Отвод 90гр. ПОЛИМЕРТЕПЛО.PRO обж. 225-225 нерж.</t>
  </si>
  <si>
    <t>Комплект гидравлического инструмента для обжатия фитингов 225 КТЗ Белтрубпласт</t>
  </si>
  <si>
    <t>Система компонентов КЗС 089/180</t>
  </si>
  <si>
    <t>Система компонентов КЗС 219/315</t>
  </si>
  <si>
    <t>Система компонентов КЗС 273/450</t>
  </si>
  <si>
    <t>Фитинг компрессионный с НР  63х5,8-2" BR</t>
  </si>
  <si>
    <t>Фитинг компрессионный с НР  50х4,6-1 1/2" BR</t>
  </si>
  <si>
    <t>Фитинг компрессионный с НР  40х5,5-1 1/4" BR</t>
  </si>
  <si>
    <t>Фитинг компрессионный с НР  40х3,7-1 1/4" BR</t>
  </si>
  <si>
    <t>Фитинг компрессионный с НР  32х4,4-1" BR</t>
  </si>
  <si>
    <t>Фитинг компрессионный с НР  32х2,9-1" BR</t>
  </si>
  <si>
    <t>Фитинг компрессионный с НР  25х3,5-3/4" BR</t>
  </si>
  <si>
    <t>Фитинг компрессионный с НР  25х2,3-1" BR</t>
  </si>
  <si>
    <t>Фитинг компрессионный с НР  20х2,8-3/4" BR</t>
  </si>
  <si>
    <r>
      <t>от 01.01.20</t>
    </r>
    <r>
      <rPr>
        <b/>
        <sz val="12"/>
        <rFont val="Times New Roman"/>
        <family val="1"/>
        <charset val="204"/>
      </rPr>
      <t>26г.</t>
    </r>
  </si>
  <si>
    <t>ООО "ТК ФЛЕКС"</t>
  </si>
  <si>
    <t>Тел.: +7 495 646-16-56</t>
  </si>
  <si>
    <t>www.tk-flex.ru</t>
  </si>
  <si>
    <t>info@tk-flex.ru</t>
  </si>
  <si>
    <t>Внимание! Возможны дополнительные скидки до 25% и дополнительные условия. Для точного расчета позвоните или отправьте заявку в отдел продаж.</t>
  </si>
  <si>
    <t xml:space="preserve"> </t>
  </si>
  <si>
    <t>от 01.04.2026г.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</si>
</sst>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0"/>
      <color indexed="12"/>
      <name val="Arial Cyr"/>
      <charset val="204"/>
    </font>
    <font>
      <u/>
      <sz val="12"/>
      <color indexed="12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-0.249977111117893"/>
      </bottom>
      <diagonal/>
    </border>
  </borders>
  <cellStyleXfs count="10">
    <xf numFmtId="0" fontId="0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0" fillId="0" borderId="0">
      <alignment horizontal="left"/>
    </xf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4">
    <xf numFmtId="0" fontId="0" fillId="0" borderId="0" xfId="0"/>
    <xf numFmtId="0" fontId="4" fillId="0" borderId="1" xfId="1" applyNumberFormat="1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1" applyNumberFormat="1" applyFont="1" applyFill="1" applyBorder="1" applyAlignment="1">
      <alignment horizontal="center" vertical="center" wrapText="1"/>
    </xf>
    <xf numFmtId="1" fontId="4" fillId="2" borderId="0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" fontId="4" fillId="2" borderId="0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/>
    <xf numFmtId="0" fontId="4" fillId="3" borderId="0" xfId="0" applyFont="1" applyFill="1"/>
    <xf numFmtId="0" fontId="8" fillId="3" borderId="0" xfId="2" applyFont="1" applyFill="1" applyAlignment="1" applyProtection="1"/>
    <xf numFmtId="0" fontId="4" fillId="0" borderId="1" xfId="1" applyNumberFormat="1" applyFont="1" applyFill="1" applyBorder="1" applyAlignment="1">
      <alignment wrapText="1"/>
    </xf>
    <xf numFmtId="4" fontId="3" fillId="2" borderId="0" xfId="1" applyNumberFormat="1" applyFont="1" applyFill="1" applyBorder="1" applyAlignment="1">
      <alignment horizontal="center" vertical="center" wrapText="1"/>
    </xf>
    <xf numFmtId="0" fontId="3" fillId="4" borderId="2" xfId="1" applyNumberFormat="1" applyFont="1" applyFill="1" applyBorder="1" applyAlignment="1">
      <alignment horizontal="center" vertical="center" wrapText="1"/>
    </xf>
    <xf numFmtId="0" fontId="3" fillId="4" borderId="3" xfId="1" applyNumberFormat="1" applyFont="1" applyFill="1" applyBorder="1" applyAlignment="1">
      <alignment horizontal="center" vertical="center" wrapText="1"/>
    </xf>
    <xf numFmtId="0" fontId="3" fillId="4" borderId="4" xfId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4" fillId="3" borderId="0" xfId="1" applyNumberFormat="1" applyFont="1" applyFill="1" applyBorder="1" applyAlignment="1">
      <alignment wrapText="1"/>
    </xf>
    <xf numFmtId="1" fontId="4" fillId="3" borderId="0" xfId="1" applyNumberFormat="1" applyFont="1" applyFill="1" applyBorder="1" applyAlignment="1">
      <alignment horizontal="center" vertical="center" wrapText="1"/>
    </xf>
    <xf numFmtId="4" fontId="4" fillId="3" borderId="0" xfId="1" applyNumberFormat="1" applyFont="1" applyFill="1" applyBorder="1" applyAlignment="1">
      <alignment horizontal="center" vertical="center" wrapText="1"/>
    </xf>
    <xf numFmtId="4" fontId="5" fillId="3" borderId="0" xfId="0" applyNumberFormat="1" applyFont="1" applyFill="1" applyBorder="1" applyAlignment="1">
      <alignment horizontal="center" vertical="center"/>
    </xf>
    <xf numFmtId="0" fontId="3" fillId="5" borderId="2" xfId="1" applyNumberFormat="1" applyFont="1" applyFill="1" applyBorder="1" applyAlignment="1">
      <alignment horizontal="center" vertical="center" wrapText="1"/>
    </xf>
    <xf numFmtId="0" fontId="3" fillId="5" borderId="3" xfId="1" applyNumberFormat="1" applyFont="1" applyFill="1" applyBorder="1" applyAlignment="1">
      <alignment horizontal="center" vertical="center" wrapText="1"/>
    </xf>
    <xf numFmtId="0" fontId="3" fillId="5" borderId="4" xfId="1" applyNumberFormat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vertical="center" wrapText="1"/>
    </xf>
    <xf numFmtId="0" fontId="4" fillId="0" borderId="1" xfId="4" applyNumberFormat="1" applyFont="1" applyFill="1" applyBorder="1" applyAlignment="1">
      <alignment wrapText="1"/>
    </xf>
    <xf numFmtId="0" fontId="5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wrapText="1"/>
    </xf>
    <xf numFmtId="0" fontId="4" fillId="0" borderId="0" xfId="0" applyFont="1" applyFill="1"/>
    <xf numFmtId="0" fontId="3" fillId="0" borderId="0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1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0" fillId="0" borderId="0" xfId="0" applyFill="1" applyAlignment="1">
      <alignment horizontal="center" vertical="center"/>
    </xf>
    <xf numFmtId="4" fontId="3" fillId="0" borderId="0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4" fillId="0" borderId="1" xfId="4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4" fillId="0" borderId="1" xfId="3" applyNumberFormat="1" applyFont="1" applyFill="1" applyBorder="1" applyAlignment="1">
      <alignment wrapText="1"/>
    </xf>
    <xf numFmtId="0" fontId="4" fillId="0" borderId="5" xfId="1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5" fillId="0" borderId="0" xfId="0" applyFont="1" applyFill="1"/>
    <xf numFmtId="0" fontId="6" fillId="2" borderId="8" xfId="0" applyFont="1" applyFill="1" applyBorder="1" applyAlignment="1">
      <alignment vertical="center"/>
    </xf>
    <xf numFmtId="0" fontId="6" fillId="3" borderId="0" xfId="0" applyFont="1" applyFill="1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0" fontId="3" fillId="6" borderId="2" xfId="1" applyNumberFormat="1" applyFont="1" applyFill="1" applyBorder="1" applyAlignment="1">
      <alignment horizontal="center" vertical="center" wrapText="1"/>
    </xf>
    <xf numFmtId="0" fontId="3" fillId="6" borderId="3" xfId="1" applyNumberFormat="1" applyFont="1" applyFill="1" applyBorder="1" applyAlignment="1">
      <alignment horizontal="center" vertical="center" wrapText="1"/>
    </xf>
    <xf numFmtId="0" fontId="3" fillId="6" borderId="4" xfId="1" applyNumberFormat="1" applyFont="1" applyFill="1" applyBorder="1" applyAlignment="1">
      <alignment horizontal="center" vertical="center" wrapText="1"/>
    </xf>
    <xf numFmtId="0" fontId="3" fillId="7" borderId="2" xfId="1" applyNumberFormat="1" applyFont="1" applyFill="1" applyBorder="1" applyAlignment="1">
      <alignment horizontal="center" vertical="center" wrapText="1"/>
    </xf>
    <xf numFmtId="0" fontId="3" fillId="7" borderId="3" xfId="1" applyNumberFormat="1" applyFont="1" applyFill="1" applyBorder="1" applyAlignment="1">
      <alignment horizontal="center" vertical="center" wrapText="1"/>
    </xf>
    <xf numFmtId="0" fontId="3" fillId="7" borderId="4" xfId="1" applyNumberFormat="1" applyFont="1" applyFill="1" applyBorder="1" applyAlignment="1">
      <alignment horizontal="center" vertical="center" wrapText="1"/>
    </xf>
    <xf numFmtId="0" fontId="3" fillId="8" borderId="2" xfId="1" applyNumberFormat="1" applyFont="1" applyFill="1" applyBorder="1" applyAlignment="1">
      <alignment horizontal="center" vertical="center" wrapText="1"/>
    </xf>
    <xf numFmtId="0" fontId="3" fillId="8" borderId="3" xfId="1" applyNumberFormat="1" applyFont="1" applyFill="1" applyBorder="1" applyAlignment="1">
      <alignment horizontal="center" vertical="center" wrapText="1"/>
    </xf>
    <xf numFmtId="0" fontId="3" fillId="8" borderId="4" xfId="1" applyNumberFormat="1" applyFont="1" applyFill="1" applyBorder="1" applyAlignment="1">
      <alignment horizontal="center" vertical="center" wrapText="1"/>
    </xf>
    <xf numFmtId="0" fontId="3" fillId="9" borderId="2" xfId="1" applyNumberFormat="1" applyFont="1" applyFill="1" applyBorder="1" applyAlignment="1">
      <alignment horizontal="center" vertical="center" wrapText="1"/>
    </xf>
    <xf numFmtId="0" fontId="3" fillId="9" borderId="3" xfId="1" applyNumberFormat="1" applyFont="1" applyFill="1" applyBorder="1" applyAlignment="1">
      <alignment horizontal="center" vertical="center" wrapText="1"/>
    </xf>
    <xf numFmtId="0" fontId="3" fillId="9" borderId="4" xfId="1" applyNumberFormat="1" applyFont="1" applyFill="1" applyBorder="1" applyAlignment="1">
      <alignment horizontal="center" vertical="center" wrapText="1"/>
    </xf>
    <xf numFmtId="0" fontId="3" fillId="10" borderId="2" xfId="1" applyNumberFormat="1" applyFont="1" applyFill="1" applyBorder="1" applyAlignment="1">
      <alignment horizontal="center" vertical="center" wrapText="1"/>
    </xf>
    <xf numFmtId="0" fontId="3" fillId="10" borderId="3" xfId="1" applyNumberFormat="1" applyFont="1" applyFill="1" applyBorder="1" applyAlignment="1">
      <alignment horizontal="center" vertical="center" wrapText="1"/>
    </xf>
    <xf numFmtId="0" fontId="3" fillId="10" borderId="4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wrapText="1"/>
    </xf>
    <xf numFmtId="0" fontId="12" fillId="0" borderId="0" xfId="0" applyFont="1" applyFill="1"/>
    <xf numFmtId="0" fontId="13" fillId="0" borderId="0" xfId="2" applyFont="1" applyFill="1" applyAlignment="1" applyProtection="1"/>
    <xf numFmtId="0" fontId="13" fillId="0" borderId="0" xfId="2" applyFont="1" applyFill="1" applyAlignment="1" applyProtection="1">
      <alignment horizontal="left" vertical="center"/>
    </xf>
    <xf numFmtId="0" fontId="12" fillId="0" borderId="0" xfId="0" applyFont="1" applyFill="1" applyAlignment="1">
      <alignment horizontal="center" vertical="center"/>
    </xf>
    <xf numFmtId="9" fontId="12" fillId="0" borderId="0" xfId="9" applyFont="1" applyFill="1"/>
    <xf numFmtId="4" fontId="4" fillId="0" borderId="1" xfId="3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/>
    <xf numFmtId="0" fontId="14" fillId="0" borderId="1" xfId="1" applyNumberFormat="1" applyFont="1" applyFill="1" applyBorder="1" applyAlignment="1">
      <alignment wrapText="1"/>
    </xf>
    <xf numFmtId="4" fontId="12" fillId="0" borderId="0" xfId="0" applyNumberFormat="1" applyFont="1" applyFill="1"/>
    <xf numFmtId="0" fontId="17" fillId="3" borderId="9" xfId="0" applyFont="1" applyFill="1" applyBorder="1" applyAlignment="1">
      <alignment wrapText="1"/>
    </xf>
    <xf numFmtId="0" fontId="5" fillId="3" borderId="9" xfId="0" applyFont="1" applyFill="1" applyBorder="1" applyAlignment="1">
      <alignment horizontal="center" vertical="center"/>
    </xf>
    <xf numFmtId="2" fontId="5" fillId="3" borderId="0" xfId="0" applyNumberFormat="1" applyFont="1" applyFill="1"/>
    <xf numFmtId="0" fontId="15" fillId="3" borderId="0" xfId="0" applyFont="1" applyFill="1" applyAlignment="1">
      <alignment horizontal="center" vertical="center"/>
    </xf>
    <xf numFmtId="0" fontId="16" fillId="3" borderId="0" xfId="2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horizontal="center"/>
    </xf>
  </cellXfs>
  <cellStyles count="10">
    <cellStyle name="Гиперссылка" xfId="2" builtinId="8"/>
    <cellStyle name="Обычный" xfId="0" builtinId="0"/>
    <cellStyle name="Обычный 2" xfId="6"/>
    <cellStyle name="Обычный 3" xfId="5"/>
    <cellStyle name="Обычный_Лист1" xfId="4"/>
    <cellStyle name="Обычный_Лист2" xfId="3"/>
    <cellStyle name="Обычный_общая" xfId="1"/>
    <cellStyle name="Процентный" xfId="9" builtinId="5"/>
    <cellStyle name="Процентный 2" xfId="7"/>
    <cellStyle name="Финансовый 2" xfId="8"/>
  </cellStyles>
  <dxfs count="0"/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4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265044</xdr:colOff>
      <xdr:row>1</xdr:row>
      <xdr:rowOff>73666</xdr:rowOff>
    </xdr:from>
    <xdr:to>
      <xdr:col>4</xdr:col>
      <xdr:colOff>670892</xdr:colOff>
      <xdr:row>9</xdr:row>
      <xdr:rowOff>24610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7184" y="271786"/>
          <a:ext cx="1503128" cy="196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15240</xdr:rowOff>
    </xdr:from>
    <xdr:to>
      <xdr:col>1</xdr:col>
      <xdr:colOff>2332382</xdr:colOff>
      <xdr:row>4</xdr:row>
      <xdr:rowOff>73881</xdr:rowOff>
    </xdr:to>
    <xdr:pic>
      <xdr:nvPicPr>
        <xdr:cNvPr id="7" name="Рисунок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820" y="15240"/>
          <a:ext cx="2515262" cy="9273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80718</xdr:colOff>
      <xdr:row>0</xdr:row>
      <xdr:rowOff>37978</xdr:rowOff>
    </xdr:from>
    <xdr:to>
      <xdr:col>1</xdr:col>
      <xdr:colOff>2330937</xdr:colOff>
      <xdr:row>6</xdr:row>
      <xdr:rowOff>22860</xdr:rowOff>
    </xdr:to>
    <xdr:pic>
      <xdr:nvPicPr>
        <xdr:cNvPr id="8" name="Рисунок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718" y="37978"/>
          <a:ext cx="2516919" cy="1280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310819</xdr:colOff>
      <xdr:row>1</xdr:row>
      <xdr:rowOff>56322</xdr:rowOff>
    </xdr:from>
    <xdr:to>
      <xdr:col>4</xdr:col>
      <xdr:colOff>816723</xdr:colOff>
      <xdr:row>9</xdr:row>
      <xdr:rowOff>116601</xdr:rowOff>
    </xdr:to>
    <xdr:pic>
      <xdr:nvPicPr>
        <xdr:cNvPr id="4" name="Рисунок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2959" y="254442"/>
          <a:ext cx="1603184" cy="2071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15240</xdr:rowOff>
    </xdr:from>
    <xdr:to>
      <xdr:col>1</xdr:col>
      <xdr:colOff>2332382</xdr:colOff>
      <xdr:row>4</xdr:row>
      <xdr:rowOff>73881</xdr:rowOff>
    </xdr:to>
    <xdr:pic>
      <xdr:nvPicPr>
        <xdr:cNvPr id="5" name="Рисунок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820" y="15240"/>
          <a:ext cx="2515262" cy="9273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80718</xdr:colOff>
      <xdr:row>0</xdr:row>
      <xdr:rowOff>37978</xdr:rowOff>
    </xdr:from>
    <xdr:to>
      <xdr:col>1</xdr:col>
      <xdr:colOff>2330937</xdr:colOff>
      <xdr:row>5</xdr:row>
      <xdr:rowOff>175260</xdr:rowOff>
    </xdr:to>
    <xdr:pic>
      <xdr:nvPicPr>
        <xdr:cNvPr id="8" name="Рисунок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718" y="37978"/>
          <a:ext cx="2516919" cy="1234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350520</xdr:colOff>
      <xdr:row>1</xdr:row>
      <xdr:rowOff>164990</xdr:rowOff>
    </xdr:from>
    <xdr:to>
      <xdr:col>4</xdr:col>
      <xdr:colOff>917776</xdr:colOff>
      <xdr:row>10</xdr:row>
      <xdr:rowOff>24085</xdr:rowOff>
    </xdr:to>
    <xdr:pic>
      <xdr:nvPicPr>
        <xdr:cNvPr id="4" name="Рисунок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240" y="363110"/>
          <a:ext cx="1664536" cy="2190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15240</xdr:rowOff>
    </xdr:from>
    <xdr:to>
      <xdr:col>1</xdr:col>
      <xdr:colOff>2332382</xdr:colOff>
      <xdr:row>4</xdr:row>
      <xdr:rowOff>73881</xdr:rowOff>
    </xdr:to>
    <xdr:pic>
      <xdr:nvPicPr>
        <xdr:cNvPr id="7" name="Рисунок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820" y="15240"/>
          <a:ext cx="2515262" cy="9273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80718</xdr:colOff>
      <xdr:row>0</xdr:row>
      <xdr:rowOff>37978</xdr:rowOff>
    </xdr:from>
    <xdr:to>
      <xdr:col>1</xdr:col>
      <xdr:colOff>2330937</xdr:colOff>
      <xdr:row>5</xdr:row>
      <xdr:rowOff>175260</xdr:rowOff>
    </xdr:to>
    <xdr:pic>
      <xdr:nvPicPr>
        <xdr:cNvPr id="8" name="Рисунок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718" y="37978"/>
          <a:ext cx="2516919" cy="1234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349875</xdr:colOff>
      <xdr:row>1</xdr:row>
      <xdr:rowOff>182812</xdr:rowOff>
    </xdr:from>
    <xdr:to>
      <xdr:col>4</xdr:col>
      <xdr:colOff>971942</xdr:colOff>
      <xdr:row>10</xdr:row>
      <xdr:rowOff>198119</xdr:rowOff>
    </xdr:to>
    <xdr:pic>
      <xdr:nvPicPr>
        <xdr:cNvPr id="4" name="Рисунок 2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3455" y="380932"/>
          <a:ext cx="1719347" cy="226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15240</xdr:rowOff>
    </xdr:from>
    <xdr:to>
      <xdr:col>1</xdr:col>
      <xdr:colOff>2332382</xdr:colOff>
      <xdr:row>4</xdr:row>
      <xdr:rowOff>73881</xdr:rowOff>
    </xdr:to>
    <xdr:pic>
      <xdr:nvPicPr>
        <xdr:cNvPr id="7" name="Рисунок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820" y="15240"/>
          <a:ext cx="2583842" cy="9273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80718</xdr:colOff>
      <xdr:row>0</xdr:row>
      <xdr:rowOff>37978</xdr:rowOff>
    </xdr:from>
    <xdr:to>
      <xdr:col>1</xdr:col>
      <xdr:colOff>2330937</xdr:colOff>
      <xdr:row>5</xdr:row>
      <xdr:rowOff>190500</xdr:rowOff>
    </xdr:to>
    <xdr:pic>
      <xdr:nvPicPr>
        <xdr:cNvPr id="8" name="Рисунок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718" y="37978"/>
          <a:ext cx="2608359" cy="12498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283264</xdr:colOff>
      <xdr:row>1</xdr:row>
      <xdr:rowOff>45720</xdr:rowOff>
    </xdr:from>
    <xdr:to>
      <xdr:col>4</xdr:col>
      <xdr:colOff>913411</xdr:colOff>
      <xdr:row>9</xdr:row>
      <xdr:rowOff>191027</xdr:rowOff>
    </xdr:to>
    <xdr:pic>
      <xdr:nvPicPr>
        <xdr:cNvPr id="4" name="Рисунок 1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604" y="243840"/>
          <a:ext cx="1727427" cy="2233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15240</xdr:rowOff>
    </xdr:from>
    <xdr:to>
      <xdr:col>1</xdr:col>
      <xdr:colOff>2332382</xdr:colOff>
      <xdr:row>4</xdr:row>
      <xdr:rowOff>73881</xdr:rowOff>
    </xdr:to>
    <xdr:pic>
      <xdr:nvPicPr>
        <xdr:cNvPr id="6" name="Рисунок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820" y="15240"/>
          <a:ext cx="2606702" cy="9273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80718</xdr:colOff>
      <xdr:row>0</xdr:row>
      <xdr:rowOff>37978</xdr:rowOff>
    </xdr:from>
    <xdr:to>
      <xdr:col>1</xdr:col>
      <xdr:colOff>2330937</xdr:colOff>
      <xdr:row>6</xdr:row>
      <xdr:rowOff>144780</xdr:rowOff>
    </xdr:to>
    <xdr:pic>
      <xdr:nvPicPr>
        <xdr:cNvPr id="8" name="Рисунок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718" y="37978"/>
          <a:ext cx="2593119" cy="13488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883924</xdr:colOff>
      <xdr:row>4</xdr:row>
      <xdr:rowOff>143128</xdr:rowOff>
    </xdr:from>
    <xdr:to>
      <xdr:col>4</xdr:col>
      <xdr:colOff>923963</xdr:colOff>
      <xdr:row>10</xdr:row>
      <xdr:rowOff>14333</xdr:rowOff>
    </xdr:to>
    <xdr:pic>
      <xdr:nvPicPr>
        <xdr:cNvPr id="5" name="Рисунок 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6084" y="1011808"/>
          <a:ext cx="1137319" cy="1486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57324</xdr:colOff>
      <xdr:row>4</xdr:row>
      <xdr:rowOff>120269</xdr:rowOff>
    </xdr:from>
    <xdr:to>
      <xdr:col>4</xdr:col>
      <xdr:colOff>109368</xdr:colOff>
      <xdr:row>10</xdr:row>
      <xdr:rowOff>7625</xdr:rowOff>
    </xdr:to>
    <xdr:pic>
      <xdr:nvPicPr>
        <xdr:cNvPr id="6" name="Рисунок 3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9484" y="988949"/>
          <a:ext cx="1149324" cy="1502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4745601</xdr:colOff>
      <xdr:row>4</xdr:row>
      <xdr:rowOff>184541</xdr:rowOff>
    </xdr:from>
    <xdr:to>
      <xdr:col>3</xdr:col>
      <xdr:colOff>307506</xdr:colOff>
      <xdr:row>9</xdr:row>
      <xdr:rowOff>187601</xdr:rowOff>
    </xdr:to>
    <xdr:pic>
      <xdr:nvPicPr>
        <xdr:cNvPr id="4" name="Рисунок 1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8501" y="1053221"/>
          <a:ext cx="1071165" cy="1420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15240</xdr:rowOff>
    </xdr:from>
    <xdr:to>
      <xdr:col>1</xdr:col>
      <xdr:colOff>2332382</xdr:colOff>
      <xdr:row>3</xdr:row>
      <xdr:rowOff>226281</xdr:rowOff>
    </xdr:to>
    <xdr:pic>
      <xdr:nvPicPr>
        <xdr:cNvPr id="9" name="Рисунок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3820" y="15240"/>
          <a:ext cx="2591462" cy="9273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80718</xdr:colOff>
      <xdr:row>0</xdr:row>
      <xdr:rowOff>37978</xdr:rowOff>
    </xdr:from>
    <xdr:to>
      <xdr:col>1</xdr:col>
      <xdr:colOff>2330937</xdr:colOff>
      <xdr:row>6</xdr:row>
      <xdr:rowOff>114300</xdr:rowOff>
    </xdr:to>
    <xdr:pic>
      <xdr:nvPicPr>
        <xdr:cNvPr id="10" name="Рисунок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718" y="37978"/>
          <a:ext cx="2593119" cy="1318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278626</xdr:colOff>
      <xdr:row>1</xdr:row>
      <xdr:rowOff>155165</xdr:rowOff>
    </xdr:from>
    <xdr:to>
      <xdr:col>4</xdr:col>
      <xdr:colOff>952500</xdr:colOff>
      <xdr:row>10</xdr:row>
      <xdr:rowOff>32017</xdr:rowOff>
    </xdr:to>
    <xdr:pic>
      <xdr:nvPicPr>
        <xdr:cNvPr id="4" name="Рисунок 1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6006" y="353285"/>
          <a:ext cx="1771154" cy="223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15240</xdr:rowOff>
    </xdr:from>
    <xdr:to>
      <xdr:col>1</xdr:col>
      <xdr:colOff>2332382</xdr:colOff>
      <xdr:row>3</xdr:row>
      <xdr:rowOff>195801</xdr:rowOff>
    </xdr:to>
    <xdr:pic>
      <xdr:nvPicPr>
        <xdr:cNvPr id="7" name="Рисунок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820" y="15240"/>
          <a:ext cx="2591462" cy="851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80718</xdr:colOff>
      <xdr:row>0</xdr:row>
      <xdr:rowOff>37978</xdr:rowOff>
    </xdr:from>
    <xdr:to>
      <xdr:col>1</xdr:col>
      <xdr:colOff>2330937</xdr:colOff>
      <xdr:row>6</xdr:row>
      <xdr:rowOff>190500</xdr:rowOff>
    </xdr:to>
    <xdr:pic>
      <xdr:nvPicPr>
        <xdr:cNvPr id="8" name="Рисунок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718" y="37978"/>
          <a:ext cx="2516919" cy="1394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133350</xdr:rowOff>
    </xdr:from>
    <xdr:to>
      <xdr:col>4</xdr:col>
      <xdr:colOff>681990</xdr:colOff>
      <xdr:row>5</xdr:row>
      <xdr:rowOff>149860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21E6A7A-55A6-4E5D-A510-EFDD8E7DD8A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33350"/>
          <a:ext cx="5939790" cy="1016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dor\OneDrive\&#1056;&#1072;&#1073;&#1086;&#1095;&#1080;&#1081;%20&#1089;&#1090;&#1086;&#1083;\&#1055;&#1056;&#1040;&#1049;&#1057;%20&#1043;&#1088;&#1091;&#1087;&#1087;&#1072;%20&#1055;&#1054;&#1051;&#1048;&#1052;&#1045;&#1056;&#1058;&#1045;&#1055;&#1051;&#1054;%20+%20&#1092;&#1072;&#1089;.%20&#1055;&#1056;&#1054;%20&#1089;%2001.03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dor\OneDrive\&#1056;&#1072;&#1073;&#1086;&#1095;&#1080;&#1081;%20&#1089;&#1090;&#1086;&#1083;\&#1055;&#1056;&#1040;&#1049;&#1057;%20&#1043;&#1088;&#1091;&#1087;&#1087;&#1072;%20&#1055;&#1054;&#1051;&#1048;&#1052;&#1045;&#1056;&#1058;&#1045;&#1055;&#1051;&#1054;%20+%20&#1092;&#1072;&#1089;.%20&#1055;&#1056;&#1054;%20&#1089;%2001.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ОПРОФЛЕКС-115А_1,6"/>
      <sheetName val="ИЗОПРОФЛЕКС-115А"/>
      <sheetName val="ИЗОПРОФЛЕКС-95А и -95А Плюс"/>
      <sheetName val="ИЗОПРОФЛЕКС-75А"/>
      <sheetName val="ИЗОПРОФЛЕКС, Тандем, Квадрига"/>
      <sheetName val="ИЗОПРОФЛЕКС Арктик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3">
          <cell r="C13" t="str">
            <v>Трубопровод КАСАФЛЕКС</v>
          </cell>
        </row>
        <row r="14">
          <cell r="C14" t="str">
            <v>Труба КАСАФЛЕКС 163/225 1,6 МПа 160°С СОДК</v>
          </cell>
          <cell r="E14">
            <v>28132</v>
          </cell>
        </row>
        <row r="15">
          <cell r="C15" t="str">
            <v>Труба КАСАФЛЕКС 143/200 1,6 МПа 160°С СОДК</v>
          </cell>
          <cell r="E15">
            <v>23918</v>
          </cell>
        </row>
        <row r="16">
          <cell r="C16" t="str">
            <v>Труба КАСАФЛЕКС 109/160 1,6 МПа 160°С СОДК</v>
          </cell>
          <cell r="E16">
            <v>17074</v>
          </cell>
        </row>
        <row r="17">
          <cell r="C17" t="str">
            <v>Труба КАСАФЛЕКС  86/145 1,6 МПа 160°С СОДК</v>
          </cell>
          <cell r="E17">
            <v>14540</v>
          </cell>
        </row>
        <row r="18">
          <cell r="C18" t="str">
            <v>Труба КАСАФЛЕКС  66/125 1,6 МПа 160°С СОДК</v>
          </cell>
          <cell r="E18">
            <v>9063</v>
          </cell>
        </row>
        <row r="19">
          <cell r="C19" t="str">
            <v>Труба КАСАФЛЕКС  55/110 1,6 МПа 160°С СОДК</v>
          </cell>
          <cell r="E19">
            <v>6287</v>
          </cell>
        </row>
        <row r="20">
          <cell r="C20" t="str">
            <v>Трубопровод Изопрофлекс-115А/1,6</v>
          </cell>
        </row>
        <row r="21">
          <cell r="C21" t="str">
            <v>Труба Изопрофлекс-115А/1,6 160/225 Р 1,6 МПа</v>
          </cell>
          <cell r="E21">
            <v>36749</v>
          </cell>
        </row>
        <row r="22">
          <cell r="C22" t="str">
            <v>Труба Изопрофлекс-115А/1,6 140/200 Р 1,6 МПа</v>
          </cell>
          <cell r="E22">
            <v>29444</v>
          </cell>
        </row>
        <row r="23">
          <cell r="C23" t="str">
            <v>Труба Изопрофлекс-115А/1,6 125/180 Р 1,6 МПа</v>
          </cell>
          <cell r="E23">
            <v>25347</v>
          </cell>
        </row>
        <row r="24">
          <cell r="C24" t="str">
            <v>Труба Изопрофлекс-115А/1,6 110/160 Р 1,6 МПа</v>
          </cell>
          <cell r="E24">
            <v>19762</v>
          </cell>
        </row>
        <row r="25">
          <cell r="C25" t="str">
            <v>Труба Изопрофлекс-115А/1,6  90/145 Р 1,6 МПа</v>
          </cell>
          <cell r="E25">
            <v>15921</v>
          </cell>
        </row>
        <row r="26">
          <cell r="C26" t="str">
            <v>Труба Изопрофлекс-115А/1,6  75/125 Р 1,6 МПа</v>
          </cell>
          <cell r="E26">
            <v>12691</v>
          </cell>
        </row>
        <row r="27">
          <cell r="C27" t="str">
            <v>Труба Изопрофлекс-115А/1,6  63/110 Р 1,6 МПа</v>
          </cell>
          <cell r="E27">
            <v>9117</v>
          </cell>
        </row>
        <row r="28">
          <cell r="C28" t="str">
            <v>Труба Изопрофлекс-115А/1,6  50/100 Р 1,6 МПа</v>
          </cell>
          <cell r="E28">
            <v>7288</v>
          </cell>
        </row>
        <row r="29">
          <cell r="C29" t="str">
            <v>Трубопровод Изопрофлекс-115А</v>
          </cell>
        </row>
        <row r="30">
          <cell r="C30" t="str">
            <v>Труба Изопрофлекс-115А 160/225 Р 1,0 МПа</v>
          </cell>
          <cell r="E30">
            <v>31986</v>
          </cell>
        </row>
        <row r="31">
          <cell r="C31" t="str">
            <v>Труба Изопрофлекс-115А 140/200 Р 1,0 МПа</v>
          </cell>
          <cell r="E31">
            <v>26572</v>
          </cell>
        </row>
        <row r="32">
          <cell r="C32" t="str">
            <v>Труба Изопрофлекс-115А 125/180 Р 1,0 МПа</v>
          </cell>
          <cell r="E32">
            <v>22428</v>
          </cell>
        </row>
        <row r="33">
          <cell r="C33" t="str">
            <v>Труба Изопрофлекс-115А 110/160 Р 1,0 МПа</v>
          </cell>
          <cell r="E33">
            <v>18144</v>
          </cell>
        </row>
        <row r="34">
          <cell r="C34" t="str">
            <v>Труба Изопрофлекс-115А  90/145 Р 1,0 МПа</v>
          </cell>
          <cell r="E34">
            <v>14507</v>
          </cell>
        </row>
        <row r="35">
          <cell r="C35" t="str">
            <v>Труба Изопрофлекс-115А  75/125 Р 1,0 МПа</v>
          </cell>
          <cell r="E35">
            <v>11279</v>
          </cell>
        </row>
        <row r="36">
          <cell r="C36" t="str">
            <v>Труба Изопрофлекс-115А  63/110 Р 1,0 МПа</v>
          </cell>
          <cell r="E36">
            <v>8608</v>
          </cell>
        </row>
        <row r="37">
          <cell r="C37" t="str">
            <v>Труба Изопрофлекс-115А  50/100 Р 1,0 МПа</v>
          </cell>
          <cell r="E37">
            <v>6474</v>
          </cell>
        </row>
        <row r="38">
          <cell r="C38" t="str">
            <v>Трубопровод Изопрофлекс-А</v>
          </cell>
        </row>
        <row r="39">
          <cell r="C39" t="str">
            <v>Труба Изопрофлекс-А 160/200 Р 1,0 МПа</v>
          </cell>
          <cell r="E39">
            <v>25065</v>
          </cell>
        </row>
        <row r="40">
          <cell r="C40" t="str">
            <v>Труба Изопрофлекс-А 140/180 Р 1,0 МПа</v>
          </cell>
          <cell r="E40">
            <v>20761</v>
          </cell>
        </row>
        <row r="41">
          <cell r="C41" t="str">
            <v>Труба Изопрофлекс-А 125/160 Р 1,0 МПа</v>
          </cell>
          <cell r="E41">
            <v>17554</v>
          </cell>
        </row>
        <row r="42">
          <cell r="C42" t="str">
            <v>Труба Изопрофлекс-А 110/145 Р 1,0 МПа</v>
          </cell>
          <cell r="E42">
            <v>14250</v>
          </cell>
        </row>
        <row r="43">
          <cell r="C43" t="str">
            <v>Труба Изопрофлекс-А  90/125 Р 1,0 МПа</v>
          </cell>
          <cell r="E43">
            <v>10740</v>
          </cell>
        </row>
        <row r="44">
          <cell r="C44" t="str">
            <v>Труба Изопрофлекс-А  75/110 Р 1,0 МПа</v>
          </cell>
          <cell r="E44">
            <v>8830</v>
          </cell>
        </row>
        <row r="45">
          <cell r="C45" t="str">
            <v>Труба Изопрофлекс-А  63/100 Р 1,0 МПа</v>
          </cell>
          <cell r="E45">
            <v>6728</v>
          </cell>
        </row>
        <row r="46">
          <cell r="C46" t="str">
            <v>Труба Изопрофлекс-А  50/90 Р 1,0 МПа</v>
          </cell>
          <cell r="E46">
            <v>5309</v>
          </cell>
        </row>
        <row r="47">
          <cell r="C47" t="str">
            <v>Труба Изопрофлекс-А  40/75 Р 1,0 МПа</v>
          </cell>
          <cell r="E47">
            <v>3975</v>
          </cell>
        </row>
        <row r="48">
          <cell r="C48" t="str">
            <v>Трубопровод Изопрофлекс-А ПЛЮС</v>
          </cell>
        </row>
        <row r="49">
          <cell r="C49" t="str">
            <v>Труба Изопрофлекс-А 225/315 Плюс Р 1,0 Мпа</v>
          </cell>
          <cell r="E49">
            <v>35852</v>
          </cell>
        </row>
        <row r="50">
          <cell r="C50" t="str">
            <v>Труба Изопрофлекс-А 160/225 Плюс Р 1,0 МПа</v>
          </cell>
          <cell r="E50">
            <v>26062</v>
          </cell>
        </row>
        <row r="51">
          <cell r="C51" t="str">
            <v>Труба Изопрофлекс-А 140/200 Плюс Р 1,0 МПа</v>
          </cell>
          <cell r="E51">
            <v>21229</v>
          </cell>
        </row>
        <row r="52">
          <cell r="C52" t="str">
            <v>Труба Изопрофлекс-А 125/180 Плюс Р 1,0 МПа</v>
          </cell>
          <cell r="E52">
            <v>18257</v>
          </cell>
        </row>
        <row r="53">
          <cell r="C53" t="str">
            <v>Труба Изопрофлекс-А 110/160 Плюс Р 1,0 МПа</v>
          </cell>
          <cell r="E53">
            <v>15079</v>
          </cell>
        </row>
        <row r="54">
          <cell r="C54" t="str">
            <v>Труба Изопрофлекс-А  90/145 Плюс Р 1,0 МПа</v>
          </cell>
          <cell r="E54">
            <v>11911</v>
          </cell>
        </row>
        <row r="55">
          <cell r="C55" t="str">
            <v>Труба Изопрофлекс-А  75/125 Плюс Р 1,0 МПа</v>
          </cell>
          <cell r="E55">
            <v>9552</v>
          </cell>
        </row>
        <row r="56">
          <cell r="C56" t="str">
            <v>Труба Изопрофлекс-А  63/110 Плюс Р 1,0 МПа</v>
          </cell>
          <cell r="E56">
            <v>7348</v>
          </cell>
        </row>
        <row r="57">
          <cell r="C57" t="str">
            <v>Труба Изопрофлекс-А  50/100 Плюс Р 1,0 МПа</v>
          </cell>
          <cell r="E57">
            <v>5773</v>
          </cell>
        </row>
        <row r="58">
          <cell r="C58" t="str">
            <v>Труба Изопрофлекс-А  40/90 Плюс Р 1,0 МПа</v>
          </cell>
          <cell r="E58">
            <v>4750</v>
          </cell>
        </row>
        <row r="59">
          <cell r="C59" t="str">
            <v>Труба Изопрофлекс-А  32/75 Плюс Р 1,0 МПа</v>
          </cell>
          <cell r="E59">
            <v>3583</v>
          </cell>
        </row>
        <row r="60">
          <cell r="C60" t="str">
            <v>Трубопровод Изопрофлекс-75А</v>
          </cell>
        </row>
        <row r="61">
          <cell r="C61" t="str">
            <v>Труба Изопрофлекс-75А 160/200 Р 1,0 МПа</v>
          </cell>
          <cell r="E61">
            <v>21431</v>
          </cell>
        </row>
        <row r="62">
          <cell r="C62" t="str">
            <v>Труба Изопрофлекс-75А 140/180 Р 1,0 МПа</v>
          </cell>
          <cell r="E62">
            <v>17596</v>
          </cell>
        </row>
        <row r="63">
          <cell r="C63" t="str">
            <v>Труба Изопрофлекс-75А 125/160 Р 1,0 МПа</v>
          </cell>
          <cell r="E63">
            <v>14313</v>
          </cell>
        </row>
        <row r="64">
          <cell r="C64" t="str">
            <v>Труба Изопрофлекс-75А 110/145 Р 1,0 МПа</v>
          </cell>
          <cell r="E64">
            <v>12329</v>
          </cell>
        </row>
        <row r="65">
          <cell r="C65" t="str">
            <v>Труба Изопрофлекс-75А  90/125 Р 1,0 МПа</v>
          </cell>
          <cell r="E65">
            <v>8928</v>
          </cell>
        </row>
        <row r="66">
          <cell r="C66" t="str">
            <v>Труба Изопрофлекс-75А  75/110 Р 1,0 МПа</v>
          </cell>
          <cell r="E66">
            <v>6999</v>
          </cell>
        </row>
        <row r="67">
          <cell r="C67" t="str">
            <v>Труба Изопрофлекс-75А  63/100 Р 1,0 МПа</v>
          </cell>
          <cell r="E67">
            <v>5528</v>
          </cell>
        </row>
        <row r="68">
          <cell r="C68" t="str">
            <v>Труба Изопрофлекс-75А  50/90 Р 1,0 МПа</v>
          </cell>
          <cell r="E68">
            <v>4329</v>
          </cell>
        </row>
        <row r="69">
          <cell r="C69" t="str">
            <v>Труба Изопрофлекс-75А  40/75 Р 1,0 МПа</v>
          </cell>
          <cell r="E69">
            <v>3264</v>
          </cell>
        </row>
        <row r="70">
          <cell r="C70" t="str">
            <v>Трубопровод Изопрофлекс (одна труба в оболочке)</v>
          </cell>
        </row>
        <row r="71">
          <cell r="C71" t="str">
            <v>Труба Изопрофлекс 110/160 Р 0,6 МПа</v>
          </cell>
          <cell r="E71">
            <v>8673</v>
          </cell>
        </row>
        <row r="72">
          <cell r="C72" t="str">
            <v>Труба Изопрофлекс  90/140 Р 0,6 МПа</v>
          </cell>
          <cell r="E72">
            <v>6509</v>
          </cell>
        </row>
        <row r="73">
          <cell r="C73" t="str">
            <v>Труба Изопрофлекс  75/125 Р 0,6 МПа</v>
          </cell>
          <cell r="E73">
            <v>4978</v>
          </cell>
        </row>
        <row r="74">
          <cell r="C74" t="str">
            <v>Труба Изопрофлекс  63/110 Р 0,6 МПа</v>
          </cell>
          <cell r="E74">
            <v>3872</v>
          </cell>
        </row>
        <row r="75">
          <cell r="C75" t="str">
            <v>Труба Изопрофлекс  50/90 Р 0,6 МПа</v>
          </cell>
          <cell r="E75">
            <v>2995</v>
          </cell>
        </row>
        <row r="76">
          <cell r="C76" t="str">
            <v>Труба Изопрофлекс  40/75 Р 0,6 МПа</v>
          </cell>
          <cell r="E76">
            <v>2053</v>
          </cell>
        </row>
        <row r="77">
          <cell r="C77" t="str">
            <v>Труба Изопрофлекс  32/75 Плюс Р 0,6 МПа</v>
          </cell>
          <cell r="E77">
            <v>1623</v>
          </cell>
        </row>
        <row r="78">
          <cell r="C78" t="str">
            <v>Труба Изопрофлекс  25/63 Р 0,6 МПа</v>
          </cell>
          <cell r="E78">
            <v>1429</v>
          </cell>
        </row>
        <row r="79">
          <cell r="C79" t="str">
            <v>Трубопровод Изопрофлекс Тандем (две трубы в оболочке)</v>
          </cell>
        </row>
        <row r="80">
          <cell r="C80" t="str">
            <v>Труба Изопрофлекс Тандем 63+63/180 Р 0,6 МПа</v>
          </cell>
          <cell r="E80">
            <v>10585</v>
          </cell>
        </row>
        <row r="81">
          <cell r="C81" t="str">
            <v>Труба Изопрофлекс Тандем 50+50/160 Р 0,6 МПа</v>
          </cell>
          <cell r="E81">
            <v>7917</v>
          </cell>
        </row>
        <row r="82">
          <cell r="C82" t="str">
            <v>Труба Изопрофлекс Тандем 40+40/125 Р 0,6 МПа</v>
          </cell>
          <cell r="E82">
            <v>5247</v>
          </cell>
        </row>
        <row r="83">
          <cell r="C83" t="str">
            <v>Труба Изопрофлекс Тандем 32+32/110 Р 0,6 МПа</v>
          </cell>
          <cell r="E83">
            <v>4172</v>
          </cell>
        </row>
        <row r="84">
          <cell r="C84" t="str">
            <v>Труба Изопрофлекс Тандем 25+25/90 Р 0,6 МПа</v>
          </cell>
          <cell r="E84">
            <v>3374</v>
          </cell>
        </row>
        <row r="85">
          <cell r="C85" t="str">
            <v>Трубопровод Изопрофлекс Квадрига (четыре трубы в оболочке)</v>
          </cell>
        </row>
        <row r="86">
          <cell r="C86" t="str">
            <v>Труба Изопрофлекс Квадрига 40+40 SDR11 Р 0,6 МПа 40+32 SDR7,4 Р 1,0 МПа/160</v>
          </cell>
          <cell r="E86">
            <v>8099</v>
          </cell>
        </row>
        <row r="87">
          <cell r="C87" t="str">
            <v>Труба Изопрофлекс Квадрига 32+32 SDR11 Р 0,6 МПа 32+25 SDR7,4 Р 1,0 МПа/145</v>
          </cell>
          <cell r="E87">
            <v>6886</v>
          </cell>
        </row>
        <row r="88">
          <cell r="C88" t="str">
            <v>Труба Изопрофлекс Квадрига 25+25 SDR11 Р 0,6 МПа 25+20 SDR7,4 Р 1,0 МПа/145</v>
          </cell>
          <cell r="E88">
            <v>6376</v>
          </cell>
        </row>
        <row r="89">
          <cell r="C89" t="str">
            <v xml:space="preserve"> ИЗОПРОФЛЕКС АРКТИК-У</v>
          </cell>
        </row>
        <row r="90">
          <cell r="C90" t="str">
            <v xml:space="preserve"> Труба ИЗОПРОФЛЕКС АРКТИК-У  1,0 МПа 110/200 питьевая  </v>
          </cell>
          <cell r="E90">
            <v>8944</v>
          </cell>
        </row>
        <row r="91">
          <cell r="C91" t="str">
            <v>Труба ИЗОПРОФЛЕКС АРКТИК-У 1,0 МПа  90/180 питьевая</v>
          </cell>
          <cell r="E91">
            <v>6908</v>
          </cell>
        </row>
        <row r="92">
          <cell r="C92" t="str">
            <v>Труба ИЗОПРОФЛЕКС АРКТИК-У 1,0 МПа  75/145 питьевая</v>
          </cell>
          <cell r="E92">
            <v>4962</v>
          </cell>
        </row>
        <row r="93">
          <cell r="C93" t="str">
            <v>Труба ИЗОПРОФЛЕКС АРКТИК-У 1,0 МПа  63/125 питьевая</v>
          </cell>
          <cell r="E93">
            <v>3612</v>
          </cell>
        </row>
        <row r="94">
          <cell r="C94" t="str">
            <v>Труба ИЗОПРОФЛЕКС АРКТИК-У 1,0 МПа  50/110 питьевая</v>
          </cell>
          <cell r="E94">
            <v>2765</v>
          </cell>
        </row>
        <row r="95">
          <cell r="C95" t="str">
            <v>Труба ИЗОПРОФЛЕКС АРКТИК-У 1,0 МПа  40/90 питьевая</v>
          </cell>
          <cell r="E95">
            <v>2218</v>
          </cell>
        </row>
        <row r="96">
          <cell r="C96" t="str">
            <v>Труба ИЗОПРОФЛЕКС АРКТИК-У 1,0 МПа  32/90 питьевая</v>
          </cell>
          <cell r="E96">
            <v>2104</v>
          </cell>
        </row>
        <row r="97">
          <cell r="C97" t="str">
            <v>Труба ИЗОПРОФЛЕКС АРКТИК-У 1,0 МПа  25/90 питьевая</v>
          </cell>
          <cell r="E97">
            <v>1905</v>
          </cell>
        </row>
        <row r="98">
          <cell r="C98" t="str">
            <v>Фитинг</v>
          </cell>
        </row>
        <row r="99">
          <cell r="C99" t="str">
            <v>Фитинг КАСАФЛЕКС под сварку 163 комплект КТЗ Белтрубпласт</v>
          </cell>
          <cell r="E99">
            <v>88085</v>
          </cell>
        </row>
        <row r="100">
          <cell r="C100" t="str">
            <v>Фитинг КАСАФЛЕКС под сварку 143 комплект КТЗ Белтрубпласт</v>
          </cell>
          <cell r="E100">
            <v>67706</v>
          </cell>
        </row>
        <row r="101">
          <cell r="C101" t="str">
            <v>Фитинг КАСАФЛЕКС под сварку 109 КТЗ Белтрубпласт</v>
          </cell>
          <cell r="E101">
            <v>43743</v>
          </cell>
        </row>
        <row r="102">
          <cell r="C102" t="str">
            <v>Фитинг КАСАФЛЕКС под сварку  86 КТЗ Белтрубпласт</v>
          </cell>
          <cell r="E102">
            <v>32993</v>
          </cell>
        </row>
        <row r="103">
          <cell r="C103" t="str">
            <v>Фитинг КАСАФЛЕКС под сварку  66 КТЗ Белтрубпласт</v>
          </cell>
          <cell r="E103">
            <v>22407</v>
          </cell>
        </row>
        <row r="104">
          <cell r="C104" t="str">
            <v>Фитинг КАСАФЛЕКС под сварку  55 КТЗ Белтрубпласт</v>
          </cell>
          <cell r="E104">
            <v>19386</v>
          </cell>
        </row>
        <row r="105">
          <cell r="C105" t="str">
            <v>Концевая изоляция для Д 55/110 ÷ 109/160</v>
          </cell>
        </row>
        <row r="106">
          <cell r="C106" t="str">
            <v>Комплект концевой изоляции CSF 110-160</v>
          </cell>
          <cell r="E106">
            <v>4490</v>
          </cell>
        </row>
        <row r="107">
          <cell r="C107" t="str">
            <v>Кольцо графитовое уплотнительное</v>
          </cell>
        </row>
        <row r="108">
          <cell r="C108" t="str">
            <v>Кольцо графитовое уплотнительное DN 163</v>
          </cell>
          <cell r="E108">
            <v>11069</v>
          </cell>
        </row>
        <row r="109">
          <cell r="C109" t="str">
            <v>Кольцо графитовое уплотнительное DN 143</v>
          </cell>
          <cell r="E109">
            <v>10915</v>
          </cell>
        </row>
        <row r="110">
          <cell r="C110" t="str">
            <v>Кольцо графитовое уплотнительное DN 109</v>
          </cell>
          <cell r="E110">
            <v>10303</v>
          </cell>
        </row>
        <row r="111">
          <cell r="C111" t="str">
            <v>Кольцо графитовое уплотнительное DN  86</v>
          </cell>
          <cell r="E111">
            <v>8100</v>
          </cell>
        </row>
        <row r="112">
          <cell r="C112" t="str">
            <v>Кольцо графитовое уплотнительное DN  66</v>
          </cell>
          <cell r="E112">
            <v>4976</v>
          </cell>
        </row>
        <row r="113">
          <cell r="C113" t="str">
            <v>Кольцо графитовое уплотнительное DN  55</v>
          </cell>
          <cell r="E113">
            <v>3948</v>
          </cell>
        </row>
        <row r="114">
          <cell r="C114" t="str">
            <v>Фитинг обжимной под сварку</v>
          </cell>
        </row>
        <row r="115">
          <cell r="C115" t="str">
            <v>Фитинг обжимной под сварку 225 КТЗ Белтрубпласт</v>
          </cell>
          <cell r="E115">
            <v>61257</v>
          </cell>
        </row>
        <row r="116">
          <cell r="C116" t="str">
            <v>Фитинг обжимной под сварку 160 КТЗ Белтрубпласт</v>
          </cell>
          <cell r="E116">
            <v>54294</v>
          </cell>
        </row>
        <row r="117">
          <cell r="C117" t="str">
            <v>Фитинг обжимной под сварку 140 КТЗ Белтрубпласт</v>
          </cell>
          <cell r="E117">
            <v>38609</v>
          </cell>
        </row>
        <row r="118">
          <cell r="C118" t="str">
            <v>Фитинг обжимной под сварку 125 КТЗ Белтрубпласт</v>
          </cell>
          <cell r="E118">
            <v>32454</v>
          </cell>
        </row>
        <row r="119">
          <cell r="C119" t="str">
            <v>Фитинг обжимной под сварку 110 КТЗ Белтрубпласт</v>
          </cell>
          <cell r="E119">
            <v>27885</v>
          </cell>
        </row>
        <row r="120">
          <cell r="C120" t="str">
            <v>Фитинг обжимной под сварку  90 КТЗ Белтрубпласт</v>
          </cell>
          <cell r="E120">
            <v>23352</v>
          </cell>
        </row>
        <row r="121">
          <cell r="C121" t="str">
            <v>Фитинг обжимной под сварку  75 КТЗ Белтрубпласт</v>
          </cell>
          <cell r="E121">
            <v>18229</v>
          </cell>
        </row>
        <row r="122">
          <cell r="C122" t="str">
            <v>Фитинг обжимной под сварку  63 КТЗ Белтрубпласт</v>
          </cell>
          <cell r="E122">
            <v>14737</v>
          </cell>
        </row>
        <row r="123">
          <cell r="C123" t="str">
            <v>Фитинг обжимной под сварку  50 КТЗ Белтрубпласт</v>
          </cell>
          <cell r="E123">
            <v>12356</v>
          </cell>
        </row>
        <row r="124">
          <cell r="C124" t="str">
            <v>Пресс-фитинг с ПВ под сварку</v>
          </cell>
        </row>
        <row r="125">
          <cell r="C125" t="str">
            <v>Пресс-фитинг с ПВ под сварку 160 (Т) КТЗ Белтрубпласт</v>
          </cell>
          <cell r="E125">
            <v>43125</v>
          </cell>
        </row>
        <row r="126">
          <cell r="C126" t="str">
            <v>Пресс-фитинг с ПВ под сварку 140 (Т) КТЗ Белтрубпласт</v>
          </cell>
          <cell r="E126">
            <v>35793</v>
          </cell>
        </row>
        <row r="127">
          <cell r="C127" t="str">
            <v>Пресс-фитинг с ПВ под сварку 125 (Т) КТЗ Белтрубпласт</v>
          </cell>
          <cell r="E127">
            <v>31337</v>
          </cell>
        </row>
        <row r="128">
          <cell r="C128" t="str">
            <v>Пресс-фитинг с ПВ под сварку 110 (Т) КТЗ Белтрубпласт</v>
          </cell>
          <cell r="E128">
            <v>26048</v>
          </cell>
        </row>
        <row r="129">
          <cell r="C129" t="str">
            <v>Пресс-фитинг с ПВ под сварку  90 (Т) КТЗ Белтрубпласт</v>
          </cell>
          <cell r="E129">
            <v>19183</v>
          </cell>
        </row>
        <row r="130">
          <cell r="C130" t="str">
            <v>Пресс-фитинг с ПВ под сварку  75 (Т) КТЗ Белтрубпласт</v>
          </cell>
          <cell r="E130">
            <v>16533</v>
          </cell>
        </row>
        <row r="131">
          <cell r="C131" t="str">
            <v>Пресс-фитинг с ПВ под сварку  63 (Т) КТЗ Белтрубпласт</v>
          </cell>
          <cell r="E131">
            <v>12198</v>
          </cell>
        </row>
        <row r="132">
          <cell r="C132" t="str">
            <v>Пресс-фитинг с ПВМ под сварку  50 (Т) КТЗ Белтрубпласт</v>
          </cell>
          <cell r="E132">
            <v>11082</v>
          </cell>
        </row>
        <row r="133">
          <cell r="C133" t="str">
            <v>Пресс-фитинг с ПВ под сварку  40 (Т) КТЗ Белтрубпласт</v>
          </cell>
          <cell r="E133">
            <v>6659</v>
          </cell>
        </row>
        <row r="134">
          <cell r="C134" t="str">
            <v>Пресс-фитинг с ПВ под сварку  32 (Т) КТЗ Белтрубпласт</v>
          </cell>
          <cell r="E134">
            <v>5725</v>
          </cell>
        </row>
        <row r="135">
          <cell r="C135" t="str">
            <v>Фитинг обжимной под сварку нерж.</v>
          </cell>
        </row>
        <row r="136">
          <cell r="C136" t="str">
            <v>Фитинг обжимной под сварку  50 нерж. КТЗ Белтрубпласт</v>
          </cell>
          <cell r="E136">
            <v>27002</v>
          </cell>
        </row>
        <row r="137">
          <cell r="C137" t="str">
            <v>Фитинг обжимной под сварку  63 нерж. КТЗ Белтрубпласт</v>
          </cell>
          <cell r="E137">
            <v>29197</v>
          </cell>
        </row>
        <row r="138">
          <cell r="C138" t="str">
            <v>Фитинг обжимной под сварку  75 нерж. КТЗ Белтрубпласт</v>
          </cell>
          <cell r="E138">
            <v>48949</v>
          </cell>
        </row>
        <row r="139">
          <cell r="C139" t="str">
            <v>Фитинг обжимной под сварку  90 нерж. КТЗ Белтрубпласт</v>
          </cell>
          <cell r="E139">
            <v>73009</v>
          </cell>
        </row>
        <row r="140">
          <cell r="C140" t="str">
            <v>Фитинг обжимной под сварку 110 нерж. КТЗ Белтрубпласт</v>
          </cell>
          <cell r="E140">
            <v>91671</v>
          </cell>
        </row>
        <row r="141">
          <cell r="C141" t="str">
            <v>Фитинг обжимной под сварку 125 нерж. КТЗ Белтрубпласт</v>
          </cell>
          <cell r="E141">
            <v>115245</v>
          </cell>
        </row>
        <row r="142">
          <cell r="C142" t="str">
            <v>Фитинг обжимной под сварку 140 нерж. КТЗ Белтрубпласт</v>
          </cell>
          <cell r="E142">
            <v>148945</v>
          </cell>
        </row>
        <row r="143">
          <cell r="C143" t="str">
            <v>Фитинг обжимной под сварку 160 нерж. КТЗ Белтрубпласт</v>
          </cell>
          <cell r="E143">
            <v>212376</v>
          </cell>
        </row>
        <row r="144">
          <cell r="C144" t="str">
            <v>Фитинг обжимной под сварку 225 нерж. КТЗ Белтрубпласт</v>
          </cell>
          <cell r="E144">
            <v>278418</v>
          </cell>
        </row>
        <row r="145">
          <cell r="C145" t="str">
            <v>Пресс-фитинг с ПВ под сварку нерж.</v>
          </cell>
        </row>
        <row r="146">
          <cell r="C146" t="str">
            <v>Пресс-фитинг с ПВ под сварку 160 (Т) нерж. КТЗ Белтрубпласт</v>
          </cell>
          <cell r="E146">
            <v>152632</v>
          </cell>
        </row>
        <row r="147">
          <cell r="C147" t="str">
            <v>Пресс-фитинг с ПВ под сварку 140 (Т) нерж. КТЗ Белтрубпласт</v>
          </cell>
          <cell r="E147">
            <v>119949</v>
          </cell>
        </row>
        <row r="148">
          <cell r="C148" t="str">
            <v>Пресс-фитинг с ПВ под сварку 125 (Т) нерж. КТЗ Белтрубпласт</v>
          </cell>
          <cell r="E148">
            <v>109340</v>
          </cell>
        </row>
        <row r="149">
          <cell r="C149" t="str">
            <v>Пресс-фитинг с ПВ под сварку 110 (Т) нерж. КТЗ Белтрубпласт</v>
          </cell>
          <cell r="E149">
            <v>79560</v>
          </cell>
        </row>
        <row r="150">
          <cell r="C150" t="str">
            <v>Пресс-фитинг с ПВ под сварку  90 (Т) нерж. КТЗ Белтрубпласт</v>
          </cell>
          <cell r="E150">
            <v>58686</v>
          </cell>
        </row>
        <row r="151">
          <cell r="C151" t="str">
            <v>Пресс-фитинг с ПВ под сварку  75 (Т) нерж. КТЗ Белтрубпласт</v>
          </cell>
          <cell r="E151">
            <v>51766</v>
          </cell>
        </row>
        <row r="152">
          <cell r="C152" t="str">
            <v>Пресс-фитинг с ПВ под сварку  63 (Т) нерж. КТЗ Белтрубпласт</v>
          </cell>
          <cell r="E152">
            <v>35451</v>
          </cell>
        </row>
        <row r="153">
          <cell r="C153" t="str">
            <v>Пресс-фитинг с ПВМ под сварку  50 (Т) нерж. КТЗ Белтрубпласт</v>
          </cell>
          <cell r="E153">
            <v>31194</v>
          </cell>
        </row>
        <row r="154">
          <cell r="C154" t="str">
            <v>Пресс-фитинг с ПВ под сварку  40 (Т) нерж. КТЗ Белтрубпласт</v>
          </cell>
          <cell r="E154">
            <v>16833</v>
          </cell>
        </row>
        <row r="155">
          <cell r="C155" t="str">
            <v>Пресс-фитинг с ПВ под сварку  32 (Т) нерж. КТЗ Белтрубпласт</v>
          </cell>
          <cell r="E155">
            <v>11291</v>
          </cell>
        </row>
        <row r="156">
          <cell r="C156" t="str">
            <v>Втулка полимерная</v>
          </cell>
        </row>
        <row r="157">
          <cell r="C157" t="str">
            <v>Втулка полимерная 160 КТЗ Белтрубпласт</v>
          </cell>
          <cell r="E157">
            <v>9647</v>
          </cell>
        </row>
        <row r="158">
          <cell r="C158" t="str">
            <v>Втулка полимерная 140 КТЗ Белтрубпласт</v>
          </cell>
          <cell r="E158">
            <v>8810</v>
          </cell>
        </row>
        <row r="159">
          <cell r="C159" t="str">
            <v>Втулка полимерная 125 КТЗ Белтрубпласт</v>
          </cell>
          <cell r="E159">
            <v>7679</v>
          </cell>
        </row>
        <row r="160">
          <cell r="C160" t="str">
            <v>Втулка полимерная 110 КТЗ Белтрубпласт</v>
          </cell>
          <cell r="E160">
            <v>6425</v>
          </cell>
        </row>
        <row r="161">
          <cell r="C161" t="str">
            <v>Втулка полимерная  90 КТЗ Белтрубпласт</v>
          </cell>
          <cell r="E161">
            <v>5326</v>
          </cell>
        </row>
        <row r="162">
          <cell r="C162" t="str">
            <v>Втулка полимерная  75 КТЗ Белтрубпласт</v>
          </cell>
          <cell r="E162">
            <v>4289</v>
          </cell>
        </row>
        <row r="163">
          <cell r="C163" t="str">
            <v>Втулка полимерная  63 КТЗ Белтрубпласт</v>
          </cell>
          <cell r="E163">
            <v>3315</v>
          </cell>
        </row>
        <row r="164">
          <cell r="C164" t="str">
            <v>Втулка полимерная  50 КТЗ Белтрубпласт</v>
          </cell>
          <cell r="E164">
            <v>2686</v>
          </cell>
        </row>
        <row r="165">
          <cell r="C165" t="str">
            <v>Втулка полимерная  40 КТЗ Белтрубпласт</v>
          </cell>
          <cell r="E165">
            <v>2281</v>
          </cell>
        </row>
        <row r="166">
          <cell r="C166" t="str">
            <v>Втулка полимерная  32 КТЗ Белтрубпласт</v>
          </cell>
          <cell r="E166">
            <v>1847</v>
          </cell>
        </row>
        <row r="167">
          <cell r="C167" t="str">
            <v>Пресс-фитинг под сварку (Т)</v>
          </cell>
        </row>
        <row r="168">
          <cell r="C168" t="str">
            <v>Пресс-фитинг под сварку 160 (Т) КТЗ Белтрубпласт</v>
          </cell>
          <cell r="E168">
            <v>26736</v>
          </cell>
        </row>
        <row r="169">
          <cell r="C169" t="str">
            <v>Пресс-фитинг под сварку 140 (Т) КТЗ Белтрубпласт</v>
          </cell>
          <cell r="E169">
            <v>21459</v>
          </cell>
        </row>
        <row r="170">
          <cell r="C170" t="str">
            <v>Пресс-фитинг под сварку 125 (Т) КТЗ Белтрубпласт</v>
          </cell>
          <cell r="E170">
            <v>19923</v>
          </cell>
        </row>
        <row r="171">
          <cell r="C171" t="str">
            <v>Пресс-фитинг под сварку 110 (Т) КТЗ Белтрубпласт</v>
          </cell>
          <cell r="E171">
            <v>15739</v>
          </cell>
        </row>
        <row r="172">
          <cell r="C172" t="str">
            <v>Пресс-фитинг под сварку  90 (Т) КТЗ Белтрубпласт</v>
          </cell>
          <cell r="E172">
            <v>11484</v>
          </cell>
        </row>
        <row r="173">
          <cell r="C173" t="str">
            <v>Пресс-фитинг под сварку  75 (Т) КТЗ Белтрубпласт</v>
          </cell>
          <cell r="E173">
            <v>9914</v>
          </cell>
        </row>
        <row r="174">
          <cell r="C174" t="str">
            <v>Пресс-фитинг под сварку  63 (Т) КТЗ Белтрубпласт</v>
          </cell>
          <cell r="E174">
            <v>7841</v>
          </cell>
        </row>
        <row r="175">
          <cell r="C175" t="str">
            <v>Пресс-фитинг под сварку  50 (Т) КТЗ Белтрубпласт</v>
          </cell>
          <cell r="E175">
            <v>5976</v>
          </cell>
        </row>
        <row r="176">
          <cell r="C176" t="str">
            <v>Пресс-фитинг под сварку  40 (Т) КТЗ Белтрубпласт</v>
          </cell>
          <cell r="E176">
            <v>4304</v>
          </cell>
        </row>
        <row r="177">
          <cell r="C177" t="str">
            <v>Пресс-фитинг под сварку (Т) нерж.</v>
          </cell>
        </row>
        <row r="178">
          <cell r="C178" t="str">
            <v>Пресс-фитинг под сварку 160 (Т) нерж. КТЗ Белтрубпласт</v>
          </cell>
          <cell r="E178">
            <v>144491</v>
          </cell>
        </row>
        <row r="179">
          <cell r="C179" t="str">
            <v>Пресс-фитинг под сварку 140 (Т) нерж. КТЗ Белтрубпласт</v>
          </cell>
          <cell r="E179">
            <v>106541</v>
          </cell>
        </row>
        <row r="180">
          <cell r="C180" t="str">
            <v>Пресс-фитинг под сварку 125 (Т) нерж. КТЗ Белтрубпласт</v>
          </cell>
          <cell r="E180">
            <v>87112</v>
          </cell>
        </row>
        <row r="181">
          <cell r="C181" t="str">
            <v>Пресс-фитинг под сварку 110 (Т) нерж. КТЗ Белтрубпласт</v>
          </cell>
          <cell r="E181">
            <v>62626</v>
          </cell>
        </row>
        <row r="182">
          <cell r="C182" t="str">
            <v>Пресс-фитинг под сварку  90 (Т) нерж. КТЗ Белтрубпласт</v>
          </cell>
          <cell r="E182">
            <v>38565</v>
          </cell>
        </row>
        <row r="183">
          <cell r="C183" t="str">
            <v>Пресс-фитинг под сварку  75 (Т) нерж. КТЗ Белтрубпласт</v>
          </cell>
          <cell r="E183">
            <v>41093</v>
          </cell>
        </row>
        <row r="184">
          <cell r="C184" t="str">
            <v>Пресс-фитинг под сварку  63 (Т) нерж. КТЗ Белтрубпласт</v>
          </cell>
          <cell r="E184">
            <v>29133</v>
          </cell>
        </row>
        <row r="185">
          <cell r="C185" t="str">
            <v>Пресс-фитинг под сварку  50 (Т) нерж. КТЗ Белтрубпласт</v>
          </cell>
          <cell r="E185">
            <v>16824</v>
          </cell>
        </row>
        <row r="186">
          <cell r="C186" t="str">
            <v>Пресс-фитинг под сварку  40 (Т) нерж. КТЗ Белтрубпласт</v>
          </cell>
          <cell r="E186">
            <v>10457</v>
          </cell>
        </row>
        <row r="187">
          <cell r="C187" t="str">
            <v>Пресс-фитинг под сварку (Р)</v>
          </cell>
        </row>
        <row r="188">
          <cell r="C188" t="str">
            <v>Пресс-фитинг под сварку 110 (Р) КТЗ Белтрубпласт</v>
          </cell>
          <cell r="E188">
            <v>12315</v>
          </cell>
        </row>
        <row r="189">
          <cell r="C189" t="str">
            <v>Пресс-фитинг под сварку  90 (Р) КТЗ Белтрубпласт</v>
          </cell>
          <cell r="E189">
            <v>9566</v>
          </cell>
        </row>
        <row r="190">
          <cell r="C190" t="str">
            <v>Пресс-фитинг под сварку  75 (Р) КТЗ Белтрубпласт</v>
          </cell>
          <cell r="E190">
            <v>8356</v>
          </cell>
        </row>
        <row r="191">
          <cell r="C191" t="str">
            <v>Пресс-фитинг под сварку  63 (Р) КТЗ Белтрубпласт</v>
          </cell>
          <cell r="E191">
            <v>6696</v>
          </cell>
        </row>
        <row r="192">
          <cell r="C192" t="str">
            <v>Пресс-фитинг под сварку  50 (Р) КТЗ Белтрубпласт</v>
          </cell>
          <cell r="E192">
            <v>5165</v>
          </cell>
        </row>
        <row r="193">
          <cell r="C193" t="str">
            <v>Пресс-фитинг под сварку  40 (Р) КТЗ Белтрубпласт</v>
          </cell>
          <cell r="E193">
            <v>3824</v>
          </cell>
        </row>
        <row r="194">
          <cell r="C194" t="str">
            <v>Пресс-фитинг под сварку  32 (Р) КТЗ Белтрубпласт</v>
          </cell>
          <cell r="E194">
            <v>3219</v>
          </cell>
        </row>
        <row r="195">
          <cell r="C195" t="str">
            <v>Пресс-фитинг под сварку  25 (Р) КТЗ Белтрубпласт</v>
          </cell>
          <cell r="E195">
            <v>2820</v>
          </cell>
        </row>
        <row r="196">
          <cell r="C196" t="str">
            <v>Пресс-фитинг под сварку (Р) нерж.</v>
          </cell>
        </row>
        <row r="197">
          <cell r="C197" t="str">
            <v>Пресс-фитинг под сварку 110 (Р) нерж. КТЗ Белтрубпласт</v>
          </cell>
          <cell r="E197">
            <v>47816</v>
          </cell>
        </row>
        <row r="198">
          <cell r="C198" t="str">
            <v>Пресс-фитинг под сварку  90 (Р) нерж. КТЗ Белтрубпласт</v>
          </cell>
          <cell r="E198">
            <v>31895</v>
          </cell>
        </row>
        <row r="199">
          <cell r="C199" t="str">
            <v>Пресс-фитинг под сварку  75 (Р) нерж. КТЗ Белтрубпласт</v>
          </cell>
          <cell r="E199">
            <v>29204</v>
          </cell>
        </row>
        <row r="200">
          <cell r="C200" t="str">
            <v>Пресс-фитинг под сварку  63 (Р) нерж. КТЗ Белтрубпласт</v>
          </cell>
          <cell r="E200">
            <v>23179</v>
          </cell>
        </row>
        <row r="201">
          <cell r="C201" t="str">
            <v>Пресс-фитинг под сварку  50 (Р) нерж. КТЗ Белтрубпласт</v>
          </cell>
          <cell r="E201">
            <v>13841</v>
          </cell>
        </row>
        <row r="202">
          <cell r="C202" t="str">
            <v>Пресс-фитинг под сварку  40 (Р) нерж. КТЗ Белтрубпласт</v>
          </cell>
          <cell r="E202">
            <v>10021</v>
          </cell>
        </row>
        <row r="203">
          <cell r="C203" t="str">
            <v>Пресс-фитинг под сварку  32 (Р) нерж. КТЗ Белтрубпласт</v>
          </cell>
          <cell r="E203">
            <v>6927</v>
          </cell>
        </row>
        <row r="204">
          <cell r="C204" t="str">
            <v>Пресс-фитинг под сварку  25 (Р) нерж. КТЗ Белтрубпласт</v>
          </cell>
          <cell r="E204">
            <v>5974</v>
          </cell>
        </row>
        <row r="205">
          <cell r="C205" t="str">
            <v>Фитинг(компрессионный)</v>
          </cell>
        </row>
        <row r="206">
          <cell r="C206" t="str">
            <v>Фитинг компрессионный под сварку 110х10,0 HL</v>
          </cell>
          <cell r="E206">
            <v>47881</v>
          </cell>
        </row>
        <row r="207">
          <cell r="C207" t="str">
            <v>Фитинг компрессионный под сварку  90х8,2 HL</v>
          </cell>
          <cell r="E207">
            <v>41998</v>
          </cell>
        </row>
        <row r="208">
          <cell r="C208" t="str">
            <v>Фитинг компрессионный под сварку  75х6,8 HL</v>
          </cell>
          <cell r="E208">
            <v>28525</v>
          </cell>
        </row>
        <row r="209">
          <cell r="C209" t="str">
            <v>Фитинг компрессионный под сварку  63х5,8 HL</v>
          </cell>
          <cell r="E209">
            <v>16593</v>
          </cell>
        </row>
        <row r="210">
          <cell r="C210" t="str">
            <v>Фитинг компрессионный с НР  90х8,2-3" HL</v>
          </cell>
          <cell r="E210">
            <v>14336</v>
          </cell>
        </row>
        <row r="211">
          <cell r="C211" t="str">
            <v>Фитинг компрессионный с НР  75х6,8-2 1/2" HL</v>
          </cell>
          <cell r="E211">
            <v>18085</v>
          </cell>
        </row>
        <row r="212">
          <cell r="C212" t="str">
            <v>Фитинг компрессионный с НР  63х5,8-2" HL</v>
          </cell>
          <cell r="E212">
            <v>11641</v>
          </cell>
        </row>
        <row r="213">
          <cell r="C213" t="str">
            <v>Фитинг компрессионный с НР  63х5,8-2" Jt</v>
          </cell>
          <cell r="E213">
            <v>11641</v>
          </cell>
        </row>
        <row r="214">
          <cell r="C214" t="str">
            <v>Фитинг компрессионный с НР  50х4,6-1 1/2" HL</v>
          </cell>
          <cell r="E214">
            <v>8581</v>
          </cell>
        </row>
        <row r="215">
          <cell r="C215" t="str">
            <v>Фитинг компрессионный с НР  50х4,6-1 1/2" Jt</v>
          </cell>
          <cell r="E215">
            <v>8581</v>
          </cell>
        </row>
        <row r="216">
          <cell r="C216" t="str">
            <v>Фитинг компрессионный с НР  40х3,7-1 1/4" Jt</v>
          </cell>
          <cell r="E216">
            <v>7223</v>
          </cell>
        </row>
        <row r="217">
          <cell r="C217" t="str">
            <v>Фитинг компрессионный с НР  40х5,5-1 1/4" HL</v>
          </cell>
          <cell r="E217">
            <v>5626</v>
          </cell>
        </row>
        <row r="218">
          <cell r="C218" t="str">
            <v>Фитинг компрессионный с НР  40х3,7-1 1/4" HL</v>
          </cell>
          <cell r="E218">
            <v>7223</v>
          </cell>
        </row>
        <row r="219">
          <cell r="C219" t="str">
            <v>Фитинг компрессионный с НР  32х4,4-1" Jt</v>
          </cell>
          <cell r="E219">
            <v>4139</v>
          </cell>
        </row>
        <row r="220">
          <cell r="C220" t="str">
            <v>Фитинг компрессионный с НР  32х4,4-1 1/4" HL</v>
          </cell>
          <cell r="E220">
            <v>4139</v>
          </cell>
        </row>
        <row r="221">
          <cell r="C221" t="str">
            <v>Фитинг компрессионный с НР  32х2,9-1" Jt</v>
          </cell>
          <cell r="E221">
            <v>4516</v>
          </cell>
        </row>
        <row r="222">
          <cell r="C222" t="str">
            <v>Фитинг компрессионный с НР  32х2,9-1" HL</v>
          </cell>
          <cell r="E222">
            <v>4516</v>
          </cell>
        </row>
        <row r="223">
          <cell r="C223" t="str">
            <v>Фитинг компрессионный с НР  32х2,9-1 1/4" HL</v>
          </cell>
          <cell r="E223">
            <v>4516</v>
          </cell>
        </row>
        <row r="224">
          <cell r="C224" t="str">
            <v>Фитинг компрессионный с НР  25х3,5-3/4" HL</v>
          </cell>
          <cell r="E224">
            <v>2773</v>
          </cell>
        </row>
        <row r="225">
          <cell r="C225" t="str">
            <v>Фитинг компрессионный с НР  25х3,5-3/4" Jt</v>
          </cell>
          <cell r="E225">
            <v>2773</v>
          </cell>
        </row>
        <row r="226">
          <cell r="C226" t="str">
            <v>Фитинг компрессионный с НР  25х2,3-1" HL</v>
          </cell>
          <cell r="E226">
            <v>2886</v>
          </cell>
        </row>
        <row r="227">
          <cell r="C227" t="str">
            <v>Фитинг компрессионный с НР  63х5,8-2" BR</v>
          </cell>
          <cell r="E227">
            <v>11641</v>
          </cell>
        </row>
        <row r="228">
          <cell r="C228" t="str">
            <v>Фитинг компрессионный с НР  50х4,6-1 1/2" BR</v>
          </cell>
          <cell r="E228">
            <v>8581</v>
          </cell>
        </row>
        <row r="229">
          <cell r="C229" t="str">
            <v>Фитинг компрессионный с НР  40х5,5-1 1/4" BR</v>
          </cell>
          <cell r="E229">
            <v>5626</v>
          </cell>
        </row>
        <row r="230">
          <cell r="C230" t="str">
            <v>Фитинг компрессионный с НР  40х3,7-1 1/4" BR</v>
          </cell>
          <cell r="E230">
            <v>7223</v>
          </cell>
        </row>
        <row r="231">
          <cell r="C231" t="str">
            <v>Фитинг компрессионный с НР  32х4,4-1" BR</v>
          </cell>
          <cell r="E231">
            <v>4139</v>
          </cell>
        </row>
        <row r="232">
          <cell r="C232" t="str">
            <v>Фитинг компрессионный с НР  32х2,9-1" BR</v>
          </cell>
          <cell r="E232">
            <v>4516</v>
          </cell>
        </row>
        <row r="233">
          <cell r="C233" t="str">
            <v>Фитинг компрессионный с НР  25х3,5-3/4" BR</v>
          </cell>
          <cell r="E233">
            <v>2773</v>
          </cell>
        </row>
        <row r="234">
          <cell r="C234" t="str">
            <v>Фитинг компрессионный с НР  25х2,3-1" BR</v>
          </cell>
          <cell r="E234">
            <v>2886</v>
          </cell>
        </row>
        <row r="235">
          <cell r="C235" t="str">
            <v>Фитинг компрессионный с НР  20х2,8-3/4" BR</v>
          </cell>
          <cell r="E235">
            <v>1464</v>
          </cell>
        </row>
        <row r="236">
          <cell r="C236" t="str">
            <v>Соединитель прямой НР 3/4" х 20 (2,8) компр.</v>
          </cell>
          <cell r="E236">
            <v>1464</v>
          </cell>
        </row>
        <row r="237">
          <cell r="C237" t="str">
            <v>Муфта обжимная</v>
          </cell>
        </row>
        <row r="238">
          <cell r="C238" t="str">
            <v>Муфта обжимная 225 нерж. без гильз КТЗ Белтрубпласт</v>
          </cell>
          <cell r="E238">
            <v>220113</v>
          </cell>
        </row>
        <row r="239">
          <cell r="C239" t="str">
            <v>Муфта обжимная 160 нерж. без гильз КТЗ Белтрубпласт</v>
          </cell>
          <cell r="E239">
            <v>284828</v>
          </cell>
        </row>
        <row r="240">
          <cell r="C240" t="str">
            <v>Муфта обжимная 140 нерж. без гильз КТЗ Белтрубпласт</v>
          </cell>
          <cell r="E240">
            <v>206782</v>
          </cell>
        </row>
        <row r="241">
          <cell r="C241" t="str">
            <v>Муфта обжимная 125 нерж. без гильз КТЗ Белтрубпласт</v>
          </cell>
          <cell r="E241">
            <v>160142</v>
          </cell>
        </row>
        <row r="242">
          <cell r="C242" t="str">
            <v>Муфта обжимная 110 нерж. без гильз КТЗ Белтрубпласт</v>
          </cell>
          <cell r="E242">
            <v>122028</v>
          </cell>
        </row>
        <row r="243">
          <cell r="C243" t="str">
            <v>Муфта обжимная  90 нерж. без гильз КТЗ Белтрубпласт</v>
          </cell>
          <cell r="E243">
            <v>93340</v>
          </cell>
        </row>
        <row r="244">
          <cell r="C244" t="str">
            <v>Муфта обжимная  75 нерж. без гильз КТЗ Белтрубпласт</v>
          </cell>
          <cell r="E244">
            <v>54026</v>
          </cell>
        </row>
        <row r="245">
          <cell r="C245" t="str">
            <v>Муфта обжимная  63 нерж. без гильз КТЗ Белтрубпласт</v>
          </cell>
          <cell r="E245">
            <v>36409</v>
          </cell>
        </row>
        <row r="246">
          <cell r="C246" t="str">
            <v>Муфта обжимная  50 нерж. без гильз КТЗ Белтрубпласт</v>
          </cell>
          <cell r="E246">
            <v>34275</v>
          </cell>
        </row>
        <row r="247">
          <cell r="C247" t="str">
            <v>Отвод обжимной</v>
          </cell>
        </row>
        <row r="248">
          <cell r="C248" t="str">
            <v>Отвод обжимной 90 гр.  50 нерж. без гильз КТЗ Белтрубласт</v>
          </cell>
          <cell r="E248">
            <v>83346</v>
          </cell>
        </row>
        <row r="249">
          <cell r="C249" t="str">
            <v>Отвод обжимной 90 гр.  63 нерж. без гильз КТЗ Белтрубласт</v>
          </cell>
          <cell r="E249">
            <v>97568</v>
          </cell>
        </row>
        <row r="250">
          <cell r="C250" t="str">
            <v>Отвод обжимной 90 гр.  75 нерж. без гильз КТЗ Белтрубласт</v>
          </cell>
          <cell r="E250">
            <v>127666</v>
          </cell>
        </row>
        <row r="251">
          <cell r="C251" t="str">
            <v>Отвод обжимной 90 гр.  90 нерж. без гильз КТЗ Белтрубласт</v>
          </cell>
          <cell r="E251">
            <v>152986</v>
          </cell>
        </row>
        <row r="252">
          <cell r="C252" t="str">
            <v>Отвод обжимной 90 гр. 110 нерж. без гильз КТЗ Белтрубласт</v>
          </cell>
          <cell r="E252">
            <v>180029</v>
          </cell>
        </row>
        <row r="253">
          <cell r="C253" t="str">
            <v>Отвод обжимной 90 гр. 125 нерж. без гильз КТЗ Белтрубласт</v>
          </cell>
          <cell r="E253">
            <v>224994</v>
          </cell>
        </row>
        <row r="254">
          <cell r="C254" t="str">
            <v>Отвод обжимной 90 гр. 140 нерж. без гильз КТЗ Белтрубласт</v>
          </cell>
          <cell r="E254">
            <v>268432</v>
          </cell>
        </row>
        <row r="255">
          <cell r="C255" t="str">
            <v>Отвод обжимной 90 гр. 160 нерж. без гильз КТЗ Белтрубласт</v>
          </cell>
          <cell r="E255">
            <v>396110</v>
          </cell>
        </row>
        <row r="256">
          <cell r="C256" t="str">
            <v>Тройник обжимной</v>
          </cell>
        </row>
        <row r="257">
          <cell r="C257" t="str">
            <v>Тройник обжимной 160 нерж. без гильз КТЗ Белтрубпласт</v>
          </cell>
          <cell r="E257">
            <v>589183</v>
          </cell>
        </row>
        <row r="258">
          <cell r="C258" t="str">
            <v>Тройник обжимной 140 нерж. без гильз КТЗ Белтрубпласт</v>
          </cell>
          <cell r="E258">
            <v>393192</v>
          </cell>
        </row>
        <row r="259">
          <cell r="C259" t="str">
            <v>Тройник обжимной 125 нерж. без гильз КТЗ Белтрубпласт</v>
          </cell>
          <cell r="E259">
            <v>297400</v>
          </cell>
        </row>
        <row r="260">
          <cell r="C260" t="str">
            <v>Тройник обжимной 110 нерж. без гильз КТЗ Белтрубпласт</v>
          </cell>
          <cell r="E260">
            <v>234316</v>
          </cell>
        </row>
        <row r="261">
          <cell r="C261" t="str">
            <v>Тройник обжимной  90 нерж. без гильз КТЗ Белтрубпласт</v>
          </cell>
          <cell r="E261">
            <v>189340</v>
          </cell>
        </row>
        <row r="262">
          <cell r="C262" t="str">
            <v>Тройник обжимной  75 нерж. без гильз КТЗ Белтрубпласт</v>
          </cell>
          <cell r="E262">
            <v>127847</v>
          </cell>
        </row>
        <row r="263">
          <cell r="C263" t="str">
            <v>Тройник обжимной  63 нерж. без гильз КТЗ Белтрубпласт</v>
          </cell>
          <cell r="E263">
            <v>79265</v>
          </cell>
        </row>
        <row r="264">
          <cell r="C264" t="str">
            <v>Тройник обжимной  50 нерж. без гильз КТЗ Белтрубпласт</v>
          </cell>
          <cell r="E264">
            <v>66252</v>
          </cell>
        </row>
        <row r="265">
          <cell r="C265" t="str">
            <v>Гильза обжимная</v>
          </cell>
        </row>
        <row r="266">
          <cell r="C266" t="str">
            <v>Гильза обжимная 225 нерж. КТЗ Белтрубпласт</v>
          </cell>
          <cell r="E266">
            <v>76881</v>
          </cell>
        </row>
        <row r="267">
          <cell r="C267" t="str">
            <v>Гильза обжимная 160 нерж. КТЗ Белтрубпласт</v>
          </cell>
          <cell r="E267">
            <v>39495</v>
          </cell>
        </row>
        <row r="268">
          <cell r="C268" t="str">
            <v>Гильза обжимная 140 нерж. КТЗ Белтрубпласт</v>
          </cell>
          <cell r="E268">
            <v>34564</v>
          </cell>
        </row>
        <row r="269">
          <cell r="C269" t="str">
            <v>Гильза обжимная 125 нерж. КТЗ Белтрубпласт</v>
          </cell>
          <cell r="E269">
            <v>30507</v>
          </cell>
        </row>
        <row r="270">
          <cell r="C270" t="str">
            <v>Гильза обжимная 110 нерж. КТЗ Белтрубпласт</v>
          </cell>
          <cell r="E270">
            <v>22075</v>
          </cell>
        </row>
        <row r="271">
          <cell r="C271" t="str">
            <v>Гильза обжимная  90 нерж. КТЗ Белтрубпласт</v>
          </cell>
          <cell r="E271">
            <v>20921</v>
          </cell>
        </row>
        <row r="272">
          <cell r="C272" t="str">
            <v>Гильза обжимная  75 нерж. КТЗ Белтрубпласт</v>
          </cell>
          <cell r="E272">
            <v>13029</v>
          </cell>
        </row>
        <row r="273">
          <cell r="C273" t="str">
            <v>Гильза обжимная  63 нерж. КТЗ Белтрубпласт</v>
          </cell>
          <cell r="E273">
            <v>10222</v>
          </cell>
        </row>
        <row r="274">
          <cell r="C274" t="str">
            <v>Гильза обжимная  50 нерж. КТЗ Белтрубпласт</v>
          </cell>
          <cell r="E274">
            <v>8979</v>
          </cell>
        </row>
        <row r="275">
          <cell r="C275" t="str">
            <v>Пресс-муфта с ПВ</v>
          </cell>
        </row>
        <row r="276">
          <cell r="C276" t="str">
            <v>Пресс-муфта с ПВ 160 нерж. КТЗ Белтрубпласт</v>
          </cell>
          <cell r="E276">
            <v>268472</v>
          </cell>
        </row>
        <row r="277">
          <cell r="C277" t="str">
            <v>Пресс-муфта с ПВ 140 нерж. КТЗ Белтрубпласт</v>
          </cell>
          <cell r="E277">
            <v>221616</v>
          </cell>
        </row>
        <row r="278">
          <cell r="C278" t="str">
            <v>Пресс-муфта с ПВ 125 нерж. КТЗ Белтрубпласт</v>
          </cell>
          <cell r="E278">
            <v>179937</v>
          </cell>
        </row>
        <row r="279">
          <cell r="C279" t="str">
            <v>Пресс-муфта с ПВ 110 нерж. КТЗ Белтрубпласт</v>
          </cell>
          <cell r="E279">
            <v>140319</v>
          </cell>
        </row>
        <row r="280">
          <cell r="C280" t="str">
            <v>Пресс-муфта с ПВ  90 нерж. КТЗ Белтрубпласт</v>
          </cell>
          <cell r="E280">
            <v>86464</v>
          </cell>
        </row>
        <row r="281">
          <cell r="C281" t="str">
            <v>Пресс-муфта с ПВ  75 нерж. КТЗ Белтрубпласт</v>
          </cell>
          <cell r="E281">
            <v>82128</v>
          </cell>
        </row>
        <row r="282">
          <cell r="C282" t="str">
            <v>Пресс-муфта с ПВ  63 нерж. КТЗ Белтрубпласт</v>
          </cell>
          <cell r="E282">
            <v>56393</v>
          </cell>
        </row>
        <row r="283">
          <cell r="C283" t="str">
            <v>Пресс-муфта с ПВМ  50 нерж. КТЗ Белтрубпласт</v>
          </cell>
          <cell r="E283">
            <v>48999</v>
          </cell>
        </row>
        <row r="284">
          <cell r="C284" t="str">
            <v>Пресс-муфта с ПВ  40 нерж. КТЗ Белтрубпласт</v>
          </cell>
          <cell r="E284">
            <v>22115</v>
          </cell>
        </row>
        <row r="285">
          <cell r="C285" t="str">
            <v>Пресс-муфта с ПВ  32 нерж. КТЗ Белтрубпласт</v>
          </cell>
          <cell r="E285">
            <v>15885</v>
          </cell>
        </row>
        <row r="286">
          <cell r="C286" t="str">
            <v>Пресс-отвод 90 гр. с ПВ</v>
          </cell>
        </row>
        <row r="287">
          <cell r="C287" t="str">
            <v>Пресс-отвод 90 гр. с ПВ 160 (Т) нерж. КТЗ Белтрубпласт</v>
          </cell>
          <cell r="E287">
            <v>392280</v>
          </cell>
        </row>
        <row r="288">
          <cell r="C288" t="str">
            <v>Пресс-отвод 90 гр. с ПВ 140 (Т) нерж. КТЗ Белтрубпласт</v>
          </cell>
          <cell r="E288">
            <v>341572</v>
          </cell>
        </row>
        <row r="289">
          <cell r="C289" t="str">
            <v>Пресс-отвод 90 гр. с ПВ 125 (Т) нерж. КТЗ Белтрубпласт</v>
          </cell>
          <cell r="E289">
            <v>298451</v>
          </cell>
        </row>
        <row r="290">
          <cell r="C290" t="str">
            <v>Пресс-отвод 90 гр. с ПВ 110 (Т) нерж. КТЗ Белтрубпласт</v>
          </cell>
          <cell r="E290">
            <v>227720</v>
          </cell>
        </row>
        <row r="291">
          <cell r="C291" t="str">
            <v>Пресс-отвод 90 гр. с ПВ  90 (Т) нерж. КТЗ Белтрубпласт</v>
          </cell>
          <cell r="E291">
            <v>160627</v>
          </cell>
        </row>
        <row r="292">
          <cell r="C292" t="str">
            <v>Пресс-отвод 90 гр. с ПВ  75 (Т) нерж. КТЗ Белтрубпласт</v>
          </cell>
          <cell r="E292">
            <v>116277</v>
          </cell>
        </row>
        <row r="293">
          <cell r="C293" t="str">
            <v>Пресс-отвод 90 гр. с ПВ  63 (Т) нерж. КТЗ Белтрубпласт</v>
          </cell>
          <cell r="E293">
            <v>82325</v>
          </cell>
        </row>
        <row r="294">
          <cell r="C294" t="str">
            <v>Пресс-отвод 90 гр. с ПВМ  50 (Т) нерж. КТЗ Белтрубпласт</v>
          </cell>
          <cell r="E294">
            <v>64482</v>
          </cell>
        </row>
        <row r="295">
          <cell r="C295" t="str">
            <v>Пресс-отвод 90 гр. с ПВ  40 (Т) нерж. КТЗ Белтрубпласт</v>
          </cell>
          <cell r="E295">
            <v>37730</v>
          </cell>
        </row>
        <row r="296">
          <cell r="C296" t="str">
            <v>Пресс-отвод 90 гр. с ПВ  32 (Т) нерж. КТЗ Белтрубпласт</v>
          </cell>
          <cell r="E296">
            <v>34563</v>
          </cell>
        </row>
        <row r="297">
          <cell r="C297" t="str">
            <v>Отвод 90 гр. ПОЛИМЕРТЕПЛО.ПРО</v>
          </cell>
        </row>
        <row r="298">
          <cell r="C298" t="str">
            <v>Отвод 90гр. ПОЛИМЕРТЕПЛО.PRO обж. 225-225 нерж.</v>
          </cell>
          <cell r="E298">
            <v>793005</v>
          </cell>
        </row>
        <row r="299">
          <cell r="C299" t="str">
            <v>Отвод 90гр. ПОЛИМЕРТЕПЛО.PRO 160-160 нерж.</v>
          </cell>
          <cell r="E299">
            <v>409782</v>
          </cell>
        </row>
        <row r="300">
          <cell r="C300" t="str">
            <v>Отвод 90гр. ПОЛИМЕРТЕПЛО.PRO 140-140 нерж.</v>
          </cell>
          <cell r="E300">
            <v>310132</v>
          </cell>
        </row>
        <row r="301">
          <cell r="C301" t="str">
            <v>Отвод 90гр. ПОЛИМЕРТЕПЛО.PRO 125-125 нерж.</v>
          </cell>
          <cell r="E301">
            <v>285550</v>
          </cell>
        </row>
        <row r="302">
          <cell r="C302" t="str">
            <v>Отвод 90гр. ПОЛИМЕРТЕПЛО.PRO 110-110 нерж.</v>
          </cell>
          <cell r="E302">
            <v>205937</v>
          </cell>
        </row>
        <row r="303">
          <cell r="C303" t="str">
            <v>Отвод 90гр. ПОЛИМЕРТЕПЛО.PRO  90-90 нерж.</v>
          </cell>
          <cell r="E303">
            <v>156073</v>
          </cell>
        </row>
        <row r="304">
          <cell r="C304" t="str">
            <v>Отвод 90гр. ПОЛИМЕРТЕПЛО.PRO  75-75 нерж.</v>
          </cell>
          <cell r="E304">
            <v>136348</v>
          </cell>
        </row>
        <row r="305">
          <cell r="C305" t="str">
            <v>Отвод 90гр. ПОЛИМЕРТЕПЛО.PRO  63-63 нерж.</v>
          </cell>
          <cell r="E305">
            <v>96244</v>
          </cell>
        </row>
        <row r="306">
          <cell r="C306" t="str">
            <v>Отвод 90гр. ПОЛИМЕРТЕПЛО.PRO  50-50 нерж.</v>
          </cell>
          <cell r="E306">
            <v>82794</v>
          </cell>
        </row>
        <row r="307">
          <cell r="C307" t="str">
            <v>Отвод 90гр. ПОЛИМЕРТЕПЛО.PRO  40-40 нерж.</v>
          </cell>
          <cell r="E307">
            <v>39580</v>
          </cell>
        </row>
        <row r="308">
          <cell r="C308" t="str">
            <v>Отвод 90гр. ПОЛИМЕРТЕПЛО.PRO  32-32 нерж.</v>
          </cell>
          <cell r="E308">
            <v>34731</v>
          </cell>
        </row>
        <row r="309">
          <cell r="C309" t="str">
            <v>Пресс-тройник с ПВ</v>
          </cell>
        </row>
        <row r="310">
          <cell r="C310" t="str">
            <v>Пресс-тройник с ПВ 160 нерж. КТЗ Белтрубпласт</v>
          </cell>
          <cell r="E310">
            <v>523761</v>
          </cell>
        </row>
        <row r="311">
          <cell r="C311" t="str">
            <v>Пресс-тройник с ПВ 140 нерж. КТЗ Белтрубпласт</v>
          </cell>
          <cell r="E311">
            <v>396562</v>
          </cell>
        </row>
        <row r="312">
          <cell r="C312" t="str">
            <v>Пресс-тройник с ПВ 125 нерж. КТЗ Белтрубпласт</v>
          </cell>
          <cell r="E312">
            <v>344414</v>
          </cell>
        </row>
        <row r="313">
          <cell r="C313" t="str">
            <v>Пресс-тройник с ПВ 110 нерж. КТЗ Белтрубпласт</v>
          </cell>
          <cell r="E313">
            <v>266097</v>
          </cell>
        </row>
        <row r="314">
          <cell r="C314" t="str">
            <v>Пресс-тройник с ПВ  90 нерж. КТЗ Белтрубпласт</v>
          </cell>
          <cell r="E314">
            <v>193146</v>
          </cell>
        </row>
        <row r="315">
          <cell r="C315" t="str">
            <v>Пресс-тройник с ПВ  75 нерж. КТЗ Белтрубпласт</v>
          </cell>
          <cell r="E315">
            <v>144856</v>
          </cell>
        </row>
        <row r="316">
          <cell r="C316" t="str">
            <v>Пресс-тройник с ПВ  63 нерж. КТЗ Белтрубпласт</v>
          </cell>
          <cell r="E316">
            <v>115815</v>
          </cell>
        </row>
        <row r="317">
          <cell r="C317" t="str">
            <v>Пресс-тройник с ПВМ  50 нерж. КТЗ Белтрубпласт</v>
          </cell>
          <cell r="E317">
            <v>92570</v>
          </cell>
        </row>
        <row r="318">
          <cell r="C318" t="str">
            <v>Пресс-тройник с ПВ  40 нерж. КТЗ Белтрубпласт</v>
          </cell>
          <cell r="E318">
            <v>58911</v>
          </cell>
        </row>
        <row r="319">
          <cell r="C319" t="str">
            <v>Пресс-тройник с ПВ  32 нерж. КТЗ Белтрубпласт</v>
          </cell>
          <cell r="E319">
            <v>42529</v>
          </cell>
        </row>
        <row r="320">
          <cell r="C320" t="str">
            <v>Тройник прямой ПОЛИМЕРТЕПЛО.ПРО</v>
          </cell>
        </row>
        <row r="321">
          <cell r="C321" t="str">
            <v>Тройник прямой ПОЛИМЕРТЕПЛО.PRO 160-160-160 нерж.</v>
          </cell>
          <cell r="E321">
            <v>576315</v>
          </cell>
        </row>
        <row r="322">
          <cell r="C322" t="str">
            <v>Тройник прямой ПОЛИМЕРТЕПЛО.PRO 140-140-140 нерж.</v>
          </cell>
          <cell r="E322">
            <v>455385</v>
          </cell>
        </row>
        <row r="323">
          <cell r="C323" t="str">
            <v>Тройник прямой ПОЛИМЕРТЕПЛО.PRO 125-125-125 нерж.</v>
          </cell>
          <cell r="E323">
            <v>416640</v>
          </cell>
        </row>
        <row r="324">
          <cell r="C324" t="str">
            <v>Тройник прямой ПОЛИМЕРТЕПЛО.PRO 110-110-110 нерж.</v>
          </cell>
          <cell r="E324">
            <v>310184</v>
          </cell>
        </row>
        <row r="325">
          <cell r="C325" t="str">
            <v>Тройник прямой ПОЛИМЕРТЕПЛО.PRO  90-90-90 нерж.</v>
          </cell>
          <cell r="E325">
            <v>238084</v>
          </cell>
        </row>
        <row r="326">
          <cell r="C326" t="str">
            <v>Тройник прямой ПОЛИМЕРТЕПЛО.PRO  75-75-75 нерж.</v>
          </cell>
          <cell r="E326">
            <v>205104</v>
          </cell>
        </row>
        <row r="327">
          <cell r="C327" t="str">
            <v>Тройник прямой ПОЛИМЕРТЕПЛО.PRO  63-63-63 нерж.</v>
          </cell>
          <cell r="E327">
            <v>144544</v>
          </cell>
        </row>
        <row r="328">
          <cell r="C328" t="str">
            <v>Тройник прямой ПОЛИМЕРТЕПЛО.PRO  50-50-50 нерж.</v>
          </cell>
          <cell r="E328">
            <v>128074</v>
          </cell>
        </row>
        <row r="329">
          <cell r="C329" t="str">
            <v>Тройник прямой ПОЛИМЕРТЕПЛО.PRO  40-40-40 нерж.</v>
          </cell>
          <cell r="E329">
            <v>65079</v>
          </cell>
        </row>
        <row r="330">
          <cell r="C330" t="str">
            <v>Тройник прямой ПОЛИМЕРТЕПЛО.PRO  32-32-32 нерж.</v>
          </cell>
          <cell r="E330">
            <v>57177</v>
          </cell>
        </row>
        <row r="331">
          <cell r="C331" t="str">
            <v>Тройник угловой ПОЛИМЕРТЕПЛО.ПРО</v>
          </cell>
        </row>
        <row r="332">
          <cell r="C332" t="str">
            <v>Тройник угловой ПОЛИМЕРТЕПЛО.PRO 160-160-160 нерж.</v>
          </cell>
          <cell r="E332">
            <v>576803</v>
          </cell>
        </row>
        <row r="333">
          <cell r="C333" t="str">
            <v>Тройник угловой ПОЛИМЕРТЕПЛО.PRO 140-140-140 нерж.</v>
          </cell>
          <cell r="E333">
            <v>453073</v>
          </cell>
        </row>
        <row r="334">
          <cell r="C334" t="str">
            <v>Тройник угловой ПОЛИМЕРТЕПЛО.PRO 125-125-125 нерж.</v>
          </cell>
          <cell r="E334">
            <v>415221</v>
          </cell>
        </row>
        <row r="335">
          <cell r="C335" t="str">
            <v>Тройник угловой ПОЛИМЕРТЕПЛО.PRO 110-110-110 нерж.</v>
          </cell>
          <cell r="E335">
            <v>304198</v>
          </cell>
        </row>
        <row r="336">
          <cell r="C336" t="str">
            <v>Тройник угловой ПОЛИМЕРТЕПЛО.PRO  90-90-90 нерж.</v>
          </cell>
          <cell r="E336">
            <v>239354</v>
          </cell>
        </row>
        <row r="337">
          <cell r="C337" t="str">
            <v>Тройник угловой ПОЛИМЕРТЕПЛО.PRO  75-75-75 нерж.</v>
          </cell>
          <cell r="E337">
            <v>225629</v>
          </cell>
        </row>
        <row r="338">
          <cell r="C338" t="str">
            <v>Тройник угловой ПОЛИМЕРТЕПЛО.PRO  63-63-63 нерж.</v>
          </cell>
          <cell r="E338">
            <v>160546</v>
          </cell>
        </row>
        <row r="339">
          <cell r="C339" t="str">
            <v>Тройник угловой ПОЛИМЕРТЕПЛО.PRO  50-50-50 нерж.</v>
          </cell>
          <cell r="E339">
            <v>138647</v>
          </cell>
        </row>
        <row r="340">
          <cell r="C340" t="str">
            <v>Тройник угловой ПОЛИМЕРТЕПЛО.PRO  40-40-40 нерж.</v>
          </cell>
          <cell r="E340">
            <v>75327</v>
          </cell>
        </row>
        <row r="341">
          <cell r="C341" t="str">
            <v>Тройник угловой ПОЛИМЕРТЕПЛО.PRO  32-32-32 нерж.</v>
          </cell>
          <cell r="E341">
            <v>65389</v>
          </cell>
        </row>
        <row r="342">
          <cell r="C342" t="str">
            <v>Пресс-муфта</v>
          </cell>
        </row>
        <row r="343">
          <cell r="C343" t="str">
            <v>Пресс-муфта 160 нерж. без гильз КТЗ Белтрубпласт</v>
          </cell>
          <cell r="E343">
            <v>109383</v>
          </cell>
        </row>
        <row r="344">
          <cell r="C344" t="str">
            <v>Пресс-муфта 140 нерж. без гильз КТЗ Белтрубпласт</v>
          </cell>
          <cell r="E344">
            <v>91894</v>
          </cell>
        </row>
        <row r="345">
          <cell r="C345" t="str">
            <v>Пресс-муфта 125 нерж. без гильз КТЗ Белтрубпласт</v>
          </cell>
          <cell r="E345">
            <v>86672</v>
          </cell>
        </row>
        <row r="346">
          <cell r="C346" t="str">
            <v>Пресс-муфта 110 нерж. без гильз КТЗ Белтрубпласт</v>
          </cell>
          <cell r="E346">
            <v>52164</v>
          </cell>
        </row>
        <row r="347">
          <cell r="C347" t="str">
            <v>Пресс-муфта  90 нерж. без гильз КТЗ Белтрубпласт</v>
          </cell>
          <cell r="E347">
            <v>29160</v>
          </cell>
        </row>
        <row r="348">
          <cell r="C348" t="str">
            <v>Пресс-муфта  75 нерж. без гильз КТЗ Белтрубпласт</v>
          </cell>
          <cell r="E348">
            <v>26191</v>
          </cell>
        </row>
        <row r="349">
          <cell r="C349" t="str">
            <v>Пресс-муфта  63 нерж. без гильз КТЗ Белтрубпласт</v>
          </cell>
          <cell r="E349">
            <v>22098</v>
          </cell>
        </row>
        <row r="350">
          <cell r="C350" t="str">
            <v>Пресс-муфта  50 нерж. без гильз КТЗ Белтрубпласт</v>
          </cell>
          <cell r="E350">
            <v>14578</v>
          </cell>
        </row>
        <row r="351">
          <cell r="C351" t="str">
            <v>Пресс-муфта  40 (Т) нерж. без гильз КТЗ Белтрубпласт</v>
          </cell>
          <cell r="E351">
            <v>10142</v>
          </cell>
        </row>
        <row r="352">
          <cell r="C352" t="str">
            <v>Пресс-муфта  40 нерж. без гильз КТЗ Белтрубпласт</v>
          </cell>
          <cell r="E352">
            <v>10142</v>
          </cell>
        </row>
        <row r="353">
          <cell r="C353" t="str">
            <v>Пресс-муфта  32 нерж. без гильз КТЗ Белтрубпласт</v>
          </cell>
          <cell r="E353">
            <v>6641</v>
          </cell>
        </row>
        <row r="354">
          <cell r="C354" t="str">
            <v>Пресс-муфта  25 нерж. без гильз КТЗ Белтрубпласт</v>
          </cell>
          <cell r="E354">
            <v>5036</v>
          </cell>
        </row>
        <row r="355">
          <cell r="C355" t="str">
            <v>Пресс-отвод 90 гр.</v>
          </cell>
        </row>
        <row r="356">
          <cell r="C356" t="str">
            <v>Пресс-отвод 90 гр. 160 нерж. без гильз КТЗ Белтрубпласт</v>
          </cell>
          <cell r="E356">
            <v>192673</v>
          </cell>
        </row>
        <row r="357">
          <cell r="C357" t="str">
            <v>Пресс-отвод 90 гр. 140 нерж. без гильз КТЗ Белтрубпласт</v>
          </cell>
          <cell r="E357">
            <v>144294</v>
          </cell>
        </row>
        <row r="358">
          <cell r="C358" t="str">
            <v>Пресс-отвод 90 гр. 125 нерж. без гильз КТЗ Белтрубпласт</v>
          </cell>
          <cell r="E358">
            <v>122550</v>
          </cell>
        </row>
        <row r="359">
          <cell r="C359" t="str">
            <v>Пресс-отвод 90 гр. 110 нерж. без гильз КТЗ Белтрубпласт</v>
          </cell>
          <cell r="E359">
            <v>98320</v>
          </cell>
        </row>
        <row r="360">
          <cell r="C360" t="str">
            <v>Пресс-отвод 90 гр.  90 нерж. без гильз КТЗ Белтрубпласт</v>
          </cell>
          <cell r="E360">
            <v>69597</v>
          </cell>
        </row>
        <row r="361">
          <cell r="C361" t="str">
            <v>Пресс-отвод 90 гр.  75 нерж. без гильз КТЗ Белтрубпласт</v>
          </cell>
          <cell r="E361">
            <v>73945</v>
          </cell>
        </row>
        <row r="362">
          <cell r="C362" t="str">
            <v>Пресс-отвод 90 гр.  63 нерж. без гильз КТЗ Белтрубпласт</v>
          </cell>
          <cell r="E362">
            <v>62238</v>
          </cell>
        </row>
        <row r="363">
          <cell r="C363" t="str">
            <v>Пресс-отвод 90 гр.  50 нерж. без гильз КТЗ Белтрубпласт</v>
          </cell>
          <cell r="E363">
            <v>28314</v>
          </cell>
        </row>
        <row r="364">
          <cell r="C364" t="str">
            <v>Пресс-отвод 90 гр.  40 (Т) нерж. без гильз КТЗ Белтрубпласт</v>
          </cell>
          <cell r="E364">
            <v>26893</v>
          </cell>
        </row>
        <row r="365">
          <cell r="C365" t="str">
            <v>Пресс-отвод 90 гр.  40 нерж. без гильз КТЗ Белтрубпласт</v>
          </cell>
          <cell r="E365">
            <v>26893</v>
          </cell>
        </row>
        <row r="366">
          <cell r="C366" t="str">
            <v>Пресс-отвод 90 гр.  32 нерж. без гильз КТЗ Белтрубпласт</v>
          </cell>
          <cell r="E366">
            <v>15375</v>
          </cell>
        </row>
        <row r="367">
          <cell r="C367" t="str">
            <v>Пресс-отвод 90 гр.  25 нерж. без гильз КТЗ Белтрубпласт</v>
          </cell>
          <cell r="E367">
            <v>12652</v>
          </cell>
        </row>
        <row r="368">
          <cell r="C368" t="str">
            <v>Пресс-тройник</v>
          </cell>
        </row>
        <row r="369">
          <cell r="C369" t="str">
            <v>Пресс-тройник 160 нерж. без гильз КТЗ Белтрубпласт</v>
          </cell>
          <cell r="E369">
            <v>264609</v>
          </cell>
        </row>
        <row r="370">
          <cell r="C370" t="str">
            <v>Пресс-тройник 140 нерж. без гильз КТЗ Белтрубпласт</v>
          </cell>
          <cell r="E370">
            <v>189107</v>
          </cell>
        </row>
        <row r="371">
          <cell r="C371" t="str">
            <v>Пресс-тройник 125 нерж. без гильз КТЗ Белтрубпласт</v>
          </cell>
          <cell r="E371">
            <v>154366</v>
          </cell>
        </row>
        <row r="372">
          <cell r="C372" t="str">
            <v>Пресс-тройник 110 нерж. без гильз КТЗ Белтрубпласт</v>
          </cell>
          <cell r="E372">
            <v>115115</v>
          </cell>
        </row>
        <row r="373">
          <cell r="C373" t="str">
            <v>Пресс-тройник  90 нерж. без гильз КТЗ Белтрубпласт</v>
          </cell>
          <cell r="E373">
            <v>75539</v>
          </cell>
        </row>
        <row r="374">
          <cell r="C374" t="str">
            <v>Пресс-тройник  75 нерж. без гильз КТЗ Белтрубпласт</v>
          </cell>
          <cell r="E374">
            <v>78276</v>
          </cell>
        </row>
        <row r="375">
          <cell r="C375" t="str">
            <v>Пресс-тройник  63 нерж. без гильз КТЗ Белтрубпласт</v>
          </cell>
          <cell r="E375">
            <v>58960</v>
          </cell>
        </row>
        <row r="376">
          <cell r="C376" t="str">
            <v>Пресс-тройник  50 нерж. без гильз КТЗ Белтрубпласт</v>
          </cell>
          <cell r="E376">
            <v>46926</v>
          </cell>
        </row>
        <row r="377">
          <cell r="C377" t="str">
            <v>Пресс-тройник  40 (Т) нерж. без гильз КТЗ Белтрубпласт</v>
          </cell>
          <cell r="E377">
            <v>41754</v>
          </cell>
        </row>
        <row r="378">
          <cell r="C378" t="str">
            <v>Пресс-тройник  40 нерж. без гильз КТЗ Белтрубпласт</v>
          </cell>
          <cell r="E378">
            <v>41754</v>
          </cell>
        </row>
        <row r="379">
          <cell r="C379" t="str">
            <v>Пресс-тройник  32 нерж. без гильз КТЗ Белтрубпласт</v>
          </cell>
          <cell r="E379">
            <v>30061</v>
          </cell>
        </row>
        <row r="380">
          <cell r="C380" t="str">
            <v>Пресс-тройник  25 нерж. без гильз КТЗ Белтрубпласт</v>
          </cell>
          <cell r="E380">
            <v>23288</v>
          </cell>
        </row>
        <row r="381">
          <cell r="C381" t="str">
            <v>Гильза надвижная (Т)</v>
          </cell>
        </row>
        <row r="382">
          <cell r="C382" t="str">
            <v>Гильза надвижная 160 (Т) нерж. КТЗ Белтрубпласт</v>
          </cell>
          <cell r="E382">
            <v>69474</v>
          </cell>
        </row>
        <row r="383">
          <cell r="C383" t="str">
            <v>Гильза надвижная 140 (Т) нерж. КТЗ Белтрубпласт</v>
          </cell>
          <cell r="E383">
            <v>54027</v>
          </cell>
        </row>
        <row r="384">
          <cell r="C384" t="str">
            <v>Гильза надвижная 125 (Т) нерж. КТЗ Белтрубпласт</v>
          </cell>
          <cell r="E384">
            <v>46918</v>
          </cell>
        </row>
        <row r="385">
          <cell r="C385" t="str">
            <v>Гильза надвижная 110 (Т) нерж. КТЗ Белтрубпласт</v>
          </cell>
          <cell r="E385">
            <v>42380</v>
          </cell>
        </row>
        <row r="386">
          <cell r="C386" t="str">
            <v>Гильза надвижная  90 (Т) нерж. КТЗ Белтрубпласт</v>
          </cell>
          <cell r="E386">
            <v>26344</v>
          </cell>
        </row>
        <row r="387">
          <cell r="C387" t="str">
            <v>Гильза надвижная  75 (Т) нерж. КТЗ Белтрубпласт</v>
          </cell>
          <cell r="E387">
            <v>22112</v>
          </cell>
        </row>
        <row r="388">
          <cell r="C388" t="str">
            <v>Гильза надвижная  63 (Т) нерж. КТЗ Белтрубпласт</v>
          </cell>
          <cell r="E388">
            <v>14125</v>
          </cell>
        </row>
        <row r="389">
          <cell r="C389" t="str">
            <v>Гильза надвижная  50 (Т) нерж. КТЗ Белтрубпласт</v>
          </cell>
          <cell r="E389">
            <v>8072</v>
          </cell>
        </row>
        <row r="390">
          <cell r="C390" t="str">
            <v>Гильза надвижная  40 (Т) нерж. КТЗ Белтрубпласт</v>
          </cell>
          <cell r="E390">
            <v>3932</v>
          </cell>
        </row>
        <row r="391">
          <cell r="C391" t="str">
            <v>Гильза надвижная (Р)</v>
          </cell>
        </row>
        <row r="392">
          <cell r="C392" t="str">
            <v>Гильза надвижная 110 (Р) нерж. КТЗ Белтрубпласт</v>
          </cell>
          <cell r="E392">
            <v>18611</v>
          </cell>
        </row>
        <row r="393">
          <cell r="C393" t="str">
            <v>Гильза надвижная  90 (Р) нерж. КТЗ Белтрубпласт</v>
          </cell>
          <cell r="E393">
            <v>14202</v>
          </cell>
        </row>
        <row r="394">
          <cell r="C394" t="str">
            <v>Гильза надвижная  75 (Р) нерж. КТЗ Белтрубпласт</v>
          </cell>
          <cell r="E394">
            <v>12308</v>
          </cell>
        </row>
        <row r="395">
          <cell r="C395" t="str">
            <v>Гильза надвижная  63 (Р) нерж. КТЗ Белтрубпласт</v>
          </cell>
          <cell r="E395">
            <v>7944</v>
          </cell>
        </row>
        <row r="396">
          <cell r="C396" t="str">
            <v>Гильза надвижная  50 (Р) нерж. КТЗ Белтрубпласт</v>
          </cell>
          <cell r="E396">
            <v>5061</v>
          </cell>
        </row>
        <row r="397">
          <cell r="C397" t="str">
            <v>Гильза надвижная  40 (Р) нерж. КТЗ Белтрубпласт</v>
          </cell>
          <cell r="E397">
            <v>3575</v>
          </cell>
        </row>
        <row r="398">
          <cell r="C398" t="str">
            <v>Гильза надвижная  32 (Р) нерж. КТЗ Белтрубпласт</v>
          </cell>
          <cell r="E398">
            <v>2927</v>
          </cell>
        </row>
        <row r="399">
          <cell r="C399" t="str">
            <v>Гильза надвижная  25 (Р) нерж. КТЗ Белтрубпласт</v>
          </cell>
          <cell r="E399">
            <v>2554</v>
          </cell>
        </row>
        <row r="400">
          <cell r="C400" t="str">
            <v>Комплект для изоляции отвода</v>
          </cell>
        </row>
        <row r="401">
          <cell r="C401" t="str">
            <v>Комплект для изоляции отвода 225/160</v>
          </cell>
          <cell r="E401">
            <v>33706</v>
          </cell>
        </row>
        <row r="402">
          <cell r="C402" t="str">
            <v>Комплект для изоляции отвода 160/90</v>
          </cell>
          <cell r="E402">
            <v>26117</v>
          </cell>
        </row>
        <row r="403">
          <cell r="C403" t="str">
            <v>Комплект для изоляции стыка</v>
          </cell>
        </row>
        <row r="404">
          <cell r="C404" t="str">
            <v>Комплект для изоляции стыка 315х315 L=1300</v>
          </cell>
          <cell r="E404">
            <v>15136</v>
          </cell>
        </row>
        <row r="405">
          <cell r="C405" t="str">
            <v>Комплект для изоляции стыка 225/160</v>
          </cell>
          <cell r="E405">
            <v>38224</v>
          </cell>
        </row>
        <row r="406">
          <cell r="C406" t="str">
            <v>Комплект для изоляции стыка 225х225 L=900</v>
          </cell>
          <cell r="E406">
            <v>12567</v>
          </cell>
        </row>
        <row r="407">
          <cell r="C407" t="str">
            <v>Комплект для изоляции стыка 200х200 L=900</v>
          </cell>
          <cell r="E407">
            <v>11552</v>
          </cell>
        </row>
        <row r="408">
          <cell r="C408" t="str">
            <v>Комплект для изоляции стыка 180х180 L=900</v>
          </cell>
          <cell r="E408">
            <v>10611</v>
          </cell>
        </row>
        <row r="409">
          <cell r="C409" t="str">
            <v>Комплект для изоляции стыка 160х160 L=900</v>
          </cell>
          <cell r="E409">
            <v>9522</v>
          </cell>
        </row>
        <row r="410">
          <cell r="C410" t="str">
            <v>Комплект для изоляции стыка 145х145 L=800</v>
          </cell>
          <cell r="E410">
            <v>8582</v>
          </cell>
        </row>
        <row r="411">
          <cell r="C411" t="str">
            <v>Комплект для изоляции стыка 140х140 L=800</v>
          </cell>
          <cell r="E411">
            <v>0</v>
          </cell>
        </row>
        <row r="412">
          <cell r="C412" t="str">
            <v>Комплект для изоляции стыка 125х125 L=800</v>
          </cell>
          <cell r="E412">
            <v>8209</v>
          </cell>
        </row>
        <row r="413">
          <cell r="C413" t="str">
            <v>Комплект для изоляции стыка 110х110 L=800</v>
          </cell>
          <cell r="E413">
            <v>7464</v>
          </cell>
        </row>
        <row r="414">
          <cell r="C414" t="str">
            <v>Комплект для изоляции стыка 100х100 L=800</v>
          </cell>
          <cell r="E414">
            <v>7296</v>
          </cell>
        </row>
        <row r="415">
          <cell r="C415" t="str">
            <v>Комплект для изоляции стыка  90х90 L=800</v>
          </cell>
          <cell r="E415">
            <v>7153</v>
          </cell>
        </row>
        <row r="416">
          <cell r="C416" t="str">
            <v>Комплект для изоляции стыка  90х90 L=700</v>
          </cell>
          <cell r="E416">
            <v>6685</v>
          </cell>
        </row>
        <row r="417">
          <cell r="C417" t="str">
            <v>Комплект для изоляции стыка  75х75 L=800</v>
          </cell>
          <cell r="E417">
            <v>7074</v>
          </cell>
        </row>
        <row r="418">
          <cell r="C418" t="str">
            <v>Комплект для изоляции стыка  63х63 L=800</v>
          </cell>
          <cell r="E418">
            <v>7074</v>
          </cell>
        </row>
        <row r="420">
          <cell r="C420" t="str">
            <v>Комплект для изоляции стыка 225х225 L=600</v>
          </cell>
          <cell r="E420">
            <v>8821</v>
          </cell>
        </row>
        <row r="421">
          <cell r="C421" t="str">
            <v>Комплект для изоляции стыка 200х200 L=600</v>
          </cell>
          <cell r="E421">
            <v>7715</v>
          </cell>
        </row>
        <row r="422">
          <cell r="C422" t="str">
            <v>Комплект для изоляции стыка 180х180 L=600</v>
          </cell>
          <cell r="E422">
            <v>7550</v>
          </cell>
        </row>
        <row r="423">
          <cell r="C423" t="str">
            <v>Комплект для изоляции стыка 160х160 L=600</v>
          </cell>
          <cell r="E423">
            <v>6664</v>
          </cell>
        </row>
        <row r="424">
          <cell r="C424" t="str">
            <v>Комплект для изоляции стыка 145х145 L=600</v>
          </cell>
          <cell r="E424">
            <v>6002</v>
          </cell>
        </row>
        <row r="425">
          <cell r="C425" t="str">
            <v>Комплект для изоляции стыка 125х125 L=600</v>
          </cell>
          <cell r="E425">
            <v>5432</v>
          </cell>
        </row>
        <row r="426">
          <cell r="C426" t="str">
            <v>Комплект для изоляции стыка 110х110 L=600</v>
          </cell>
          <cell r="E426">
            <v>4864</v>
          </cell>
        </row>
        <row r="427">
          <cell r="C427" t="str">
            <v>Комплект для изоляции стыка 100х100 L=600</v>
          </cell>
          <cell r="E427">
            <v>4557</v>
          </cell>
        </row>
        <row r="428">
          <cell r="C428" t="str">
            <v>Комплект для изоляции стыка  90х90 L=600</v>
          </cell>
          <cell r="E428">
            <v>4159</v>
          </cell>
        </row>
        <row r="429">
          <cell r="C429" t="str">
            <v>Комплект для изоляции стыка  75х75 L=600</v>
          </cell>
          <cell r="E429">
            <v>3727</v>
          </cell>
        </row>
        <row r="430">
          <cell r="C430" t="str">
            <v>Комплект для изоляции тройника</v>
          </cell>
        </row>
        <row r="431">
          <cell r="C431" t="str">
            <v>Компл. для изоляции тройника 225/160-225/160-225/160</v>
          </cell>
          <cell r="E431">
            <v>92857</v>
          </cell>
        </row>
        <row r="432">
          <cell r="C432" t="str">
            <v>Компл. для изоляции тройника 160/125-160/125-160/125</v>
          </cell>
          <cell r="E432">
            <v>0</v>
          </cell>
        </row>
        <row r="433">
          <cell r="C433" t="str">
            <v>Компл. для изоляции тройника 160/90-160/63-160/90</v>
          </cell>
          <cell r="E433">
            <v>73531</v>
          </cell>
        </row>
        <row r="434">
          <cell r="C434" t="str">
            <v>Компл. для изоляции тройника 110/63-110/63-110/63</v>
          </cell>
          <cell r="E434">
            <v>55206</v>
          </cell>
        </row>
        <row r="435">
          <cell r="C435" t="str">
            <v>Комплект для изоляции тройника (Изопрофлекс-115А/1,6)</v>
          </cell>
        </row>
        <row r="436">
          <cell r="C436" t="str">
            <v>Компл. для изоляции тройника 180/100-180/100-180/100</v>
          </cell>
          <cell r="E436">
            <v>88901</v>
          </cell>
        </row>
        <row r="437">
          <cell r="C437" t="str">
            <v>Пена для изоляции</v>
          </cell>
        </row>
        <row r="438">
          <cell r="C438" t="str">
            <v>Пена для изоляции №10</v>
          </cell>
          <cell r="E438">
            <v>11282</v>
          </cell>
        </row>
        <row r="439">
          <cell r="C439" t="str">
            <v>Пена для изоляции №7</v>
          </cell>
          <cell r="E439">
            <v>4107</v>
          </cell>
        </row>
        <row r="440">
          <cell r="C440" t="str">
            <v>Пена для изоляции №4</v>
          </cell>
          <cell r="E440">
            <v>2391</v>
          </cell>
        </row>
        <row r="441">
          <cell r="C441" t="str">
            <v>Система компонентов КЗС 273/450</v>
          </cell>
          <cell r="E441">
            <v>11282</v>
          </cell>
        </row>
        <row r="442">
          <cell r="C442" t="str">
            <v>Система компонентов КЗС 219/315</v>
          </cell>
          <cell r="E442">
            <v>4107</v>
          </cell>
        </row>
        <row r="443">
          <cell r="C443" t="str">
            <v>Система компонентов КЗС 089/180</v>
          </cell>
          <cell r="E443">
            <v>2391</v>
          </cell>
        </row>
        <row r="444">
          <cell r="C444" t="str">
            <v>Уплотнитель стеновой</v>
          </cell>
        </row>
        <row r="445">
          <cell r="C445" t="str">
            <v>Уплотнитель стеновой 315</v>
          </cell>
          <cell r="E445">
            <v>3876</v>
          </cell>
        </row>
        <row r="446">
          <cell r="C446" t="str">
            <v>Уплотнитель стеновой 225</v>
          </cell>
          <cell r="E446">
            <v>1813</v>
          </cell>
        </row>
        <row r="447">
          <cell r="C447" t="str">
            <v>Уплотнитель стеновой 200</v>
          </cell>
          <cell r="E447">
            <v>1643</v>
          </cell>
        </row>
        <row r="448">
          <cell r="C448" t="str">
            <v>Уплотнитель стеновой 180</v>
          </cell>
          <cell r="E448">
            <v>1643</v>
          </cell>
        </row>
        <row r="449">
          <cell r="C449" t="str">
            <v>Уплотнитель стеновой 160</v>
          </cell>
          <cell r="E449">
            <v>1526</v>
          </cell>
        </row>
        <row r="450">
          <cell r="C450" t="str">
            <v>Уплотнитель стеновой 145</v>
          </cell>
          <cell r="E450">
            <v>1348</v>
          </cell>
        </row>
        <row r="451">
          <cell r="C451" t="str">
            <v>Уплотнитель стеновой 140</v>
          </cell>
          <cell r="E451">
            <v>1348</v>
          </cell>
        </row>
        <row r="452">
          <cell r="C452" t="str">
            <v>Уплотнитель стеновой 125</v>
          </cell>
          <cell r="E452">
            <v>1199</v>
          </cell>
        </row>
        <row r="453">
          <cell r="C453" t="str">
            <v>Уплотнитель стеновой 110</v>
          </cell>
          <cell r="E453">
            <v>1177</v>
          </cell>
        </row>
        <row r="454">
          <cell r="C454" t="str">
            <v>Уплотнитель стеновой 100</v>
          </cell>
          <cell r="E454">
            <v>1145</v>
          </cell>
        </row>
        <row r="455">
          <cell r="C455" t="str">
            <v>Уплотнитель стеновой  90</v>
          </cell>
          <cell r="E455">
            <v>1115</v>
          </cell>
        </row>
        <row r="456">
          <cell r="C456" t="str">
            <v>Уплотнитель стеновой  75</v>
          </cell>
          <cell r="E456">
            <v>919</v>
          </cell>
        </row>
        <row r="457">
          <cell r="C457" t="str">
            <v>Уплотнитель стеновой  63</v>
          </cell>
          <cell r="E457">
            <v>834</v>
          </cell>
        </row>
        <row r="458">
          <cell r="C458" t="str">
            <v>Лента сигнальная</v>
          </cell>
        </row>
        <row r="459">
          <cell r="C459" t="str">
            <v>Лента сигнальная детекционная "Тепло"</v>
          </cell>
          <cell r="E459">
            <v>78</v>
          </cell>
        </row>
        <row r="460">
          <cell r="C460" t="str">
            <v>Лента сигнальная "Тепло"</v>
          </cell>
          <cell r="E460">
            <v>69</v>
          </cell>
        </row>
        <row r="461">
          <cell r="C461" t="str">
            <v>Предохранитель концевой</v>
          </cell>
        </row>
        <row r="462">
          <cell r="C462" t="str">
            <v>Предохранитель концевой DHEC2800 225/270</v>
          </cell>
          <cell r="E462">
            <v>6581</v>
          </cell>
        </row>
        <row r="463">
          <cell r="C463" t="str">
            <v>Предохранитель концевой REC315 160/270, 225/315</v>
          </cell>
          <cell r="E463">
            <v>11708</v>
          </cell>
        </row>
        <row r="464">
          <cell r="C464" t="str">
            <v>Предохранитель концевой REC250 160/200, 160/225</v>
          </cell>
          <cell r="E464">
            <v>7342</v>
          </cell>
        </row>
        <row r="465">
          <cell r="C465" t="str">
            <v>Предохранитель концевой REC225 90/160, 110/145, 110/160, 125/160, 125/180, 140/180, 140/200, 140/225</v>
          </cell>
          <cell r="E465">
            <v>5875</v>
          </cell>
        </row>
        <row r="466">
          <cell r="C466" t="str">
            <v>Предохранитель концевой REC140 63/100, 63/110, 75/110, 75/125, 90/125, 90/145</v>
          </cell>
          <cell r="E466">
            <v>3802</v>
          </cell>
        </row>
        <row r="467">
          <cell r="C467" t="str">
            <v>Предохранитель концевой REC110 40/75, 50/90, 50/100, 50/110</v>
          </cell>
          <cell r="E467">
            <v>3802</v>
          </cell>
        </row>
        <row r="468">
          <cell r="C468" t="str">
            <v>Предохранитель концевой REC90 25/63, 32/75, 32/90</v>
          </cell>
          <cell r="E468">
            <v>3315</v>
          </cell>
        </row>
        <row r="469">
          <cell r="C469" t="str">
            <v>Предохранитель концевой ТЗИ  90 25/63, 32/75, 32/90, 40/75, 40/90</v>
          </cell>
          <cell r="E469">
            <v>2516</v>
          </cell>
        </row>
        <row r="470">
          <cell r="C470" t="str">
            <v>Предохранитель концевой ТЗИ 110 50/90, 50/100, 63/100, 63/110</v>
          </cell>
          <cell r="E470">
            <v>2884</v>
          </cell>
        </row>
        <row r="471">
          <cell r="C471" t="str">
            <v>Предохранитель концевой ТЗИ 140 75/110, 75/125, 90/125, 90/145</v>
          </cell>
          <cell r="E471">
            <v>2884</v>
          </cell>
        </row>
        <row r="472">
          <cell r="C472" t="str">
            <v>Предохранитель концевой ТЗИ 180 110/145, 110/160, 125/160, 125/180</v>
          </cell>
          <cell r="E472">
            <v>4457</v>
          </cell>
        </row>
        <row r="473">
          <cell r="C473" t="str">
            <v>Предохранитель концевой ТЗИ 225 110/145, 110/160, 125/160, 125/180, 140/180, 140/200</v>
          </cell>
          <cell r="E473">
            <v>4457</v>
          </cell>
        </row>
        <row r="474">
          <cell r="C474" t="str">
            <v>Предохранитель концевой ТЗИ 250 160/200, 160/225</v>
          </cell>
          <cell r="E474">
            <v>5568</v>
          </cell>
        </row>
        <row r="475">
          <cell r="C475" t="str">
            <v>Предохранитель концевой ТЗИ 315 160/270, 225/315</v>
          </cell>
          <cell r="E475">
            <v>9006</v>
          </cell>
        </row>
        <row r="476">
          <cell r="C476" t="str">
            <v>Предохранитель концевой (две трубы в оболочке)</v>
          </cell>
        </row>
        <row r="477">
          <cell r="C477" t="str">
            <v>Предохранитель концевой CSS2-90 (63+63)/180</v>
          </cell>
          <cell r="E477">
            <v>10819</v>
          </cell>
        </row>
        <row r="478">
          <cell r="C478" t="str">
            <v>Предохранитель концевой CSS2-70 (50+50)/160</v>
          </cell>
          <cell r="E478">
            <v>8718</v>
          </cell>
        </row>
        <row r="479">
          <cell r="C479" t="str">
            <v>Предохранитель концевой CSS2-30 (32+32)/110-(40+40)/125</v>
          </cell>
          <cell r="E479">
            <v>6401</v>
          </cell>
        </row>
        <row r="480">
          <cell r="C480" t="str">
            <v>Предохранитель концевой CSS2-10 (25+25)/90</v>
          </cell>
          <cell r="E480">
            <v>6401</v>
          </cell>
        </row>
        <row r="481">
          <cell r="C481" t="str">
            <v>Предохранитель концевой ТЗИ 2х25(40)/125 (25+25)/90-(40+40)/125</v>
          </cell>
          <cell r="E481">
            <v>9155</v>
          </cell>
        </row>
        <row r="482">
          <cell r="C482" t="str">
            <v>Предохранитель концевой ТЗИ 2х50/200(225) (50+50)/160-(63+63)/180</v>
          </cell>
          <cell r="E482">
            <v>11010</v>
          </cell>
        </row>
        <row r="483">
          <cell r="C483" t="str">
            <v>Предохранитель концевой ТЗИ 1-2 (40+40)/125-(50+50)/160</v>
          </cell>
          <cell r="E483">
            <v>6743</v>
          </cell>
        </row>
        <row r="484">
          <cell r="C484" t="str">
            <v>Рем. комплект изоляции</v>
          </cell>
        </row>
        <row r="485">
          <cell r="C485" t="str">
            <v>Лента термоусаживаемая WPC65M-17x100-RL</v>
          </cell>
          <cell r="E485">
            <v>3216</v>
          </cell>
        </row>
        <row r="486">
          <cell r="C486" t="str">
            <v>Пластины замковые</v>
          </cell>
          <cell r="E486">
            <v>331</v>
          </cell>
        </row>
        <row r="487">
          <cell r="C487" t="str">
            <v>Комплект гидравлического инструмента</v>
          </cell>
        </row>
        <row r="488">
          <cell r="C488" t="str">
            <v>Комплект гидравлического инструмента для обжатия фитингов 225 КТЗ Белтрубпласт</v>
          </cell>
          <cell r="E488">
            <v>1667094</v>
          </cell>
        </row>
        <row r="489">
          <cell r="C489" t="str">
            <v>Комплект инструмента для обжима фитингов способом протяжки 50-160 КТЗ Белтрубпласт</v>
          </cell>
          <cell r="E489">
            <v>1768998</v>
          </cell>
        </row>
        <row r="490">
          <cell r="C490" t="str">
            <v>Комплект гидравлического инструмента  25-110 для ФПВ КТЗ Белтрубпласт</v>
          </cell>
          <cell r="E490">
            <v>504787</v>
          </cell>
        </row>
        <row r="491">
          <cell r="C491" t="str">
            <v>Комплект гидравлического инструмента 125-160 для ФПВ КТЗ Белтрубпласт</v>
          </cell>
          <cell r="E491">
            <v>512438</v>
          </cell>
        </row>
        <row r="492">
          <cell r="C492" t="str">
            <v>Комплект гидравлического инструмента  25-110 КТЗ Белтрубпласт</v>
          </cell>
          <cell r="E492">
            <v>708602</v>
          </cell>
        </row>
        <row r="493">
          <cell r="C493" t="str">
            <v>Комплект гидравлического инструмента 125-160 КТЗ Белтрубпласт</v>
          </cell>
          <cell r="E493">
            <v>696946</v>
          </cell>
        </row>
        <row r="494">
          <cell r="C494" t="str">
            <v>Комплект для обогрева</v>
          </cell>
        </row>
        <row r="495">
          <cell r="C495" t="str">
            <v>Кабель саморегулирующийся нагревательный 15НТР2-ВТ</v>
          </cell>
          <cell r="E495">
            <v>1173</v>
          </cell>
        </row>
        <row r="496">
          <cell r="C496" t="str">
            <v>Комплект для заделки нагр. кабеля ТКТ/М</v>
          </cell>
          <cell r="E496">
            <v>533</v>
          </cell>
        </row>
        <row r="497">
          <cell r="C497" t="str">
            <v>Контроллер TSTAB</v>
          </cell>
          <cell r="E497">
            <v>4594</v>
          </cell>
        </row>
        <row r="498">
          <cell r="C498" t="str">
            <v>Инструмент</v>
          </cell>
        </row>
        <row r="499">
          <cell r="C499" t="str">
            <v>Сварочный аппарат ТРАССА М с SD картой в транспортировочном контейнере</v>
          </cell>
          <cell r="E499">
            <v>157000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ОПРОФЛЕКС-115А_1,6"/>
      <sheetName val="ИЗОПРОФЛЕКС-115А"/>
      <sheetName val="ИЗОПРОФЛЕКС-95А и -95А Плюс"/>
      <sheetName val="ИЗОПРОФЛЕКС-75А"/>
      <sheetName val="ИЗОПРОФЛЕКС, Тандем, Квадрига"/>
      <sheetName val="ИЗОПРОФЛЕКС Арктик"/>
      <sheetName val="СВОД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Трубопровод КАСАФЛЕКС</v>
          </cell>
        </row>
        <row r="14">
          <cell r="C14" t="str">
            <v>Труба КАСАФЛЕКС 163/225 1,6 МПа 160°С СОДК</v>
          </cell>
          <cell r="E14">
            <v>28132</v>
          </cell>
        </row>
        <row r="15">
          <cell r="C15" t="str">
            <v>Труба КАСАФЛЕКС 143/200 1,6 МПа 160°С СОДК</v>
          </cell>
          <cell r="E15">
            <v>23918</v>
          </cell>
        </row>
        <row r="16">
          <cell r="C16" t="str">
            <v>Труба КАСАФЛЕКС 109/160 1,6 МПа 160°С СОДК</v>
          </cell>
          <cell r="E16">
            <v>17074</v>
          </cell>
        </row>
        <row r="17">
          <cell r="C17" t="str">
            <v>Труба КАСАФЛЕКС  86/145 1,6 МПа 160°С СОДК</v>
          </cell>
          <cell r="E17">
            <v>14540</v>
          </cell>
        </row>
        <row r="18">
          <cell r="C18" t="str">
            <v>Труба КАСАФЛЕКС  66/125 1,6 МПа 160°С СОДК</v>
          </cell>
          <cell r="E18">
            <v>9063</v>
          </cell>
        </row>
        <row r="19">
          <cell r="C19" t="str">
            <v>Труба КАСАФЛЕКС  55/110 1,6 МПа 160°С СОДК</v>
          </cell>
          <cell r="E19">
            <v>6287</v>
          </cell>
        </row>
        <row r="20">
          <cell r="C20" t="str">
            <v>Трубопровод Изопрофлекс-115А/1,6</v>
          </cell>
        </row>
        <row r="21">
          <cell r="C21" t="str">
            <v>Труба Изопрофлекс-115А/1,6 160/225 Р 1,6 МПа</v>
          </cell>
          <cell r="E21">
            <v>36749</v>
          </cell>
        </row>
        <row r="22">
          <cell r="C22" t="str">
            <v>Труба Изопрофлекс-115А/1,6 140/200 Р 1,6 МПа</v>
          </cell>
          <cell r="E22">
            <v>29444</v>
          </cell>
        </row>
        <row r="23">
          <cell r="C23" t="str">
            <v>Труба Изопрофлекс-115А/1,6 125/180 Р 1,6 МПа</v>
          </cell>
          <cell r="E23">
            <v>25347</v>
          </cell>
        </row>
        <row r="24">
          <cell r="C24" t="str">
            <v>Труба Изопрофлекс-115А/1,6 110/160 Р 1,6 МПа</v>
          </cell>
          <cell r="E24">
            <v>19762</v>
          </cell>
        </row>
        <row r="25">
          <cell r="C25" t="str">
            <v>Труба Изопрофлекс-115А/1,6  90/145 Р 1,6 МПа</v>
          </cell>
          <cell r="E25">
            <v>15921</v>
          </cell>
        </row>
        <row r="26">
          <cell r="C26" t="str">
            <v>Труба Изопрофлекс-115А/1,6  75/125 Р 1,6 МПа</v>
          </cell>
          <cell r="E26">
            <v>12691</v>
          </cell>
        </row>
        <row r="27">
          <cell r="C27" t="str">
            <v>Труба Изопрофлекс-115А/1,6  63/110 Р 1,6 МПа</v>
          </cell>
          <cell r="E27">
            <v>9117</v>
          </cell>
        </row>
        <row r="28">
          <cell r="C28" t="str">
            <v>Труба Изопрофлекс-115А/1,6  50/100 Р 1,6 МПа</v>
          </cell>
          <cell r="E28">
            <v>7288</v>
          </cell>
        </row>
        <row r="29">
          <cell r="C29" t="str">
            <v>Трубопровод Изопрофлекс-115А</v>
          </cell>
        </row>
        <row r="30">
          <cell r="C30" t="str">
            <v>Труба Изопрофлекс-115А 160/225 Р 1,0 МПа</v>
          </cell>
          <cell r="E30">
            <v>31986</v>
          </cell>
        </row>
        <row r="31">
          <cell r="C31" t="str">
            <v>Труба Изопрофлекс-115А 140/200 Р 1,0 МПа</v>
          </cell>
          <cell r="E31">
            <v>26572</v>
          </cell>
        </row>
        <row r="32">
          <cell r="C32" t="str">
            <v>Труба Изопрофлекс-115А 125/180 Р 1,0 МПа</v>
          </cell>
          <cell r="E32">
            <v>22428</v>
          </cell>
        </row>
        <row r="33">
          <cell r="C33" t="str">
            <v>Труба Изопрофлекс-115А 110/160 Р 1,0 МПа</v>
          </cell>
          <cell r="E33">
            <v>18144</v>
          </cell>
        </row>
        <row r="34">
          <cell r="C34" t="str">
            <v>Труба Изопрофлекс-115А  90/145 Р 1,0 МПа</v>
          </cell>
          <cell r="E34">
            <v>14507</v>
          </cell>
        </row>
        <row r="35">
          <cell r="C35" t="str">
            <v>Труба Изопрофлекс-115А  75/125 Р 1,0 МПа</v>
          </cell>
          <cell r="E35">
            <v>11279</v>
          </cell>
        </row>
        <row r="36">
          <cell r="C36" t="str">
            <v>Труба Изопрофлекс-115А  63/110 Р 1,0 МПа</v>
          </cell>
          <cell r="E36">
            <v>8608</v>
          </cell>
        </row>
        <row r="37">
          <cell r="C37" t="str">
            <v>Труба Изопрофлекс-115А  50/100 Р 1,0 МПа</v>
          </cell>
          <cell r="E37">
            <v>6474</v>
          </cell>
        </row>
        <row r="38">
          <cell r="C38" t="str">
            <v>Трубопровод Изопрофлекс-А</v>
          </cell>
        </row>
        <row r="39">
          <cell r="C39" t="str">
            <v>Труба Изопрофлекс-А 160/200 Р 1,0 МПа</v>
          </cell>
          <cell r="E39">
            <v>25065</v>
          </cell>
        </row>
        <row r="40">
          <cell r="C40" t="str">
            <v>Труба Изопрофлекс-А 140/180 Р 1,0 МПа</v>
          </cell>
          <cell r="E40">
            <v>20761</v>
          </cell>
        </row>
        <row r="41">
          <cell r="C41" t="str">
            <v>Труба Изопрофлекс-А 125/160 Р 1,0 МПа</v>
          </cell>
          <cell r="E41">
            <v>17554</v>
          </cell>
        </row>
        <row r="42">
          <cell r="C42" t="str">
            <v>Труба Изопрофлекс-А 110/145 Р 1,0 МПа</v>
          </cell>
          <cell r="E42">
            <v>14250</v>
          </cell>
        </row>
        <row r="43">
          <cell r="C43" t="str">
            <v>Труба Изопрофлекс-А  90/125 Р 1,0 МПа</v>
          </cell>
          <cell r="E43">
            <v>10740</v>
          </cell>
        </row>
        <row r="44">
          <cell r="C44" t="str">
            <v>Труба Изопрофлекс-А  75/110 Р 1,0 МПа</v>
          </cell>
          <cell r="E44">
            <v>8830</v>
          </cell>
        </row>
        <row r="45">
          <cell r="C45" t="str">
            <v>Труба Изопрофлекс-А  63/100 Р 1,0 МПа</v>
          </cell>
          <cell r="E45">
            <v>6728</v>
          </cell>
        </row>
        <row r="46">
          <cell r="C46" t="str">
            <v>Труба Изопрофлекс-А  50/90 Р 1,0 МПа</v>
          </cell>
          <cell r="E46">
            <v>5309</v>
          </cell>
        </row>
        <row r="47">
          <cell r="C47" t="str">
            <v>Труба Изопрофлекс-А  40/75 Р 1,0 МПа</v>
          </cell>
          <cell r="E47">
            <v>3975</v>
          </cell>
        </row>
        <row r="48">
          <cell r="C48" t="str">
            <v>Трубопровод Изопрофлекс-А ПЛЮС</v>
          </cell>
        </row>
        <row r="49">
          <cell r="C49" t="str">
            <v>Труба Изопрофлекс-А 225/315 Плюс Р 1,0 Мпа</v>
          </cell>
          <cell r="E49">
            <v>35852</v>
          </cell>
        </row>
        <row r="50">
          <cell r="C50" t="str">
            <v>Труба Изопрофлекс-А 160/225 Плюс Р 1,0 МПа</v>
          </cell>
          <cell r="E50">
            <v>26062</v>
          </cell>
        </row>
        <row r="51">
          <cell r="C51" t="str">
            <v>Труба Изопрофлекс-А 140/200 Плюс Р 1,0 МПа</v>
          </cell>
          <cell r="E51">
            <v>21229</v>
          </cell>
        </row>
        <row r="52">
          <cell r="C52" t="str">
            <v>Труба Изопрофлекс-А 125/180 Плюс Р 1,0 МПа</v>
          </cell>
          <cell r="E52">
            <v>18257</v>
          </cell>
        </row>
        <row r="53">
          <cell r="C53" t="str">
            <v>Труба Изопрофлекс-А 110/160 Плюс Р 1,0 МПа</v>
          </cell>
          <cell r="E53">
            <v>15079</v>
          </cell>
        </row>
        <row r="54">
          <cell r="C54" t="str">
            <v>Труба Изопрофлекс-А  90/145 Плюс Р 1,0 МПа</v>
          </cell>
          <cell r="E54">
            <v>11911</v>
          </cell>
        </row>
        <row r="55">
          <cell r="C55" t="str">
            <v>Труба Изопрофлекс-А  75/125 Плюс Р 1,0 МПа</v>
          </cell>
          <cell r="E55">
            <v>9552</v>
          </cell>
        </row>
        <row r="56">
          <cell r="C56" t="str">
            <v>Труба Изопрофлекс-А  63/110 Плюс Р 1,0 МПа</v>
          </cell>
          <cell r="E56">
            <v>7348</v>
          </cell>
        </row>
        <row r="57">
          <cell r="C57" t="str">
            <v>Труба Изопрофлекс-А  50/100 Плюс Р 1,0 МПа</v>
          </cell>
          <cell r="E57">
            <v>5773</v>
          </cell>
        </row>
        <row r="58">
          <cell r="C58" t="str">
            <v>Труба Изопрофлекс-А  40/90 Плюс Р 1,0 МПа</v>
          </cell>
          <cell r="E58">
            <v>4750</v>
          </cell>
        </row>
        <row r="59">
          <cell r="C59" t="str">
            <v>Труба Изопрофлекс-А  32/75 Плюс Р 1,0 МПа</v>
          </cell>
          <cell r="E59">
            <v>3583</v>
          </cell>
        </row>
        <row r="60">
          <cell r="C60" t="str">
            <v>Трубопровод Изопрофлекс-75А</v>
          </cell>
        </row>
        <row r="61">
          <cell r="C61" t="str">
            <v>Труба Изопрофлекс-75А 160/200 Р 1,0 МПа</v>
          </cell>
          <cell r="E61">
            <v>21431</v>
          </cell>
        </row>
        <row r="62">
          <cell r="C62" t="str">
            <v>Труба Изопрофлекс-75А 140/180 Р 1,0 МПа</v>
          </cell>
          <cell r="E62">
            <v>17596</v>
          </cell>
        </row>
        <row r="63">
          <cell r="C63" t="str">
            <v>Труба Изопрофлекс-75А 125/160 Р 1,0 МПа</v>
          </cell>
          <cell r="E63">
            <v>14313</v>
          </cell>
        </row>
        <row r="64">
          <cell r="C64" t="str">
            <v>Труба Изопрофлекс-75А 110/145 Р 1,0 МПа</v>
          </cell>
          <cell r="E64">
            <v>12329</v>
          </cell>
        </row>
        <row r="65">
          <cell r="C65" t="str">
            <v>Труба Изопрофлекс-75А  90/125 Р 1,0 МПа</v>
          </cell>
          <cell r="E65">
            <v>8928</v>
          </cell>
        </row>
        <row r="66">
          <cell r="C66" t="str">
            <v>Труба Изопрофлекс-75А  75/110 Р 1,0 МПа</v>
          </cell>
          <cell r="E66">
            <v>6999</v>
          </cell>
        </row>
        <row r="67">
          <cell r="C67" t="str">
            <v>Труба Изопрофлекс-75А  63/100 Р 1,0 МПа</v>
          </cell>
          <cell r="E67">
            <v>5528</v>
          </cell>
        </row>
        <row r="68">
          <cell r="C68" t="str">
            <v>Труба Изопрофлекс-75А  50/90 Р 1,0 МПа</v>
          </cell>
          <cell r="E68">
            <v>4329</v>
          </cell>
        </row>
        <row r="69">
          <cell r="C69" t="str">
            <v>Труба Изопрофлекс-75А  40/75 Р 1,0 МПа</v>
          </cell>
          <cell r="E69">
            <v>3264</v>
          </cell>
        </row>
        <row r="70">
          <cell r="C70" t="str">
            <v>Трубопровод Изопрофлекс (одна труба в оболочке)</v>
          </cell>
        </row>
        <row r="71">
          <cell r="C71" t="str">
            <v>Труба Изопрофлекс 110/160 Р 0,6 МПа</v>
          </cell>
          <cell r="E71">
            <v>8673</v>
          </cell>
        </row>
        <row r="72">
          <cell r="C72" t="str">
            <v>Труба Изопрофлекс  90/140 Р 0,6 МПа</v>
          </cell>
          <cell r="E72">
            <v>6509</v>
          </cell>
        </row>
        <row r="73">
          <cell r="C73" t="str">
            <v>Труба Изопрофлекс  75/125 Р 0,6 МПа</v>
          </cell>
          <cell r="E73">
            <v>4978</v>
          </cell>
        </row>
        <row r="74">
          <cell r="C74" t="str">
            <v>Труба Изопрофлекс  63/110 Р 0,6 МПа</v>
          </cell>
          <cell r="E74">
            <v>3872</v>
          </cell>
        </row>
        <row r="75">
          <cell r="C75" t="str">
            <v>Труба Изопрофлекс  50/90 Р 0,6 МПа</v>
          </cell>
          <cell r="E75">
            <v>2995</v>
          </cell>
        </row>
        <row r="76">
          <cell r="C76" t="str">
            <v>Труба Изопрофлекс  40/75 Р 0,6 МПа</v>
          </cell>
          <cell r="E76">
            <v>2053</v>
          </cell>
        </row>
        <row r="77">
          <cell r="C77" t="str">
            <v>Труба Изопрофлекс  32/75 Плюс Р 0,6 МПа</v>
          </cell>
          <cell r="E77">
            <v>1623</v>
          </cell>
        </row>
        <row r="78">
          <cell r="C78" t="str">
            <v>Труба Изопрофлекс  25/63 Р 0,6 МПа</v>
          </cell>
          <cell r="E78">
            <v>1429</v>
          </cell>
        </row>
        <row r="79">
          <cell r="C79" t="str">
            <v>Трубопровод Изопрофлекс Тандем (две трубы в оболочке)</v>
          </cell>
        </row>
        <row r="80">
          <cell r="C80" t="str">
            <v>Труба Изопрофлекс Тандем 63+63/180 Р 0,6 МПа</v>
          </cell>
          <cell r="E80">
            <v>10585</v>
          </cell>
        </row>
        <row r="81">
          <cell r="C81" t="str">
            <v>Труба Изопрофлекс Тандем 50+50/160 Р 0,6 МПа</v>
          </cell>
          <cell r="E81">
            <v>7917</v>
          </cell>
        </row>
        <row r="82">
          <cell r="C82" t="str">
            <v>Труба Изопрофлекс Тандем 40+40/125 Р 0,6 МПа</v>
          </cell>
          <cell r="E82">
            <v>5247</v>
          </cell>
        </row>
        <row r="83">
          <cell r="C83" t="str">
            <v>Труба Изопрофлекс Тандем 32+32/110 Р 0,6 МПа</v>
          </cell>
          <cell r="E83">
            <v>4172</v>
          </cell>
        </row>
        <row r="84">
          <cell r="C84" t="str">
            <v>Труба Изопрофлекс Тандем 25+25/90 Р 0,6 МПа</v>
          </cell>
          <cell r="E84">
            <v>3374</v>
          </cell>
        </row>
        <row r="85">
          <cell r="C85" t="str">
            <v>Трубопровод Изопрофлекс Квадрига (четыре трубы в оболочке)</v>
          </cell>
        </row>
        <row r="86">
          <cell r="C86" t="str">
            <v>Труба Изопрофлекс Квадрига 40+40 SDR11 Р 0,6 МПа 40+32 SDR7,4 Р 1,0 МПа/160</v>
          </cell>
          <cell r="E86">
            <v>8099</v>
          </cell>
        </row>
        <row r="87">
          <cell r="C87" t="str">
            <v>Труба Изопрофлекс Квадрига 32+32 SDR11 Р 0,6 МПа 32+25 SDR7,4 Р 1,0 МПа/145</v>
          </cell>
          <cell r="E87">
            <v>6886</v>
          </cell>
        </row>
        <row r="88">
          <cell r="C88" t="str">
            <v>Труба Изопрофлекс Квадрига 25+25 SDR11 Р 0,6 МПа 25+20 SDR7,4 Р 1,0 МПа/145</v>
          </cell>
          <cell r="E88">
            <v>6376</v>
          </cell>
        </row>
        <row r="89">
          <cell r="C89" t="str">
            <v xml:space="preserve"> ИЗОПРОФЛЕКС АРКТИК-У</v>
          </cell>
        </row>
        <row r="90">
          <cell r="C90" t="str">
            <v xml:space="preserve"> Труба ИЗОПРОФЛЕКС АРКТИК-У  1,0 МПа 110/200 питьевая  </v>
          </cell>
          <cell r="E90">
            <v>8944</v>
          </cell>
        </row>
        <row r="91">
          <cell r="C91" t="str">
            <v>Труба ИЗОПРОФЛЕКС АРКТИК-У 1,0 МПа  90/180 питьевая</v>
          </cell>
          <cell r="E91">
            <v>6908</v>
          </cell>
        </row>
        <row r="92">
          <cell r="C92" t="str">
            <v>Труба ИЗОПРОФЛЕКС АРКТИК-У 1,0 МПа  75/145 питьевая</v>
          </cell>
          <cell r="E92">
            <v>4962</v>
          </cell>
        </row>
        <row r="93">
          <cell r="C93" t="str">
            <v>Труба ИЗОПРОФЛЕКС АРКТИК-У 1,0 МПа  63/125 питьевая</v>
          </cell>
          <cell r="E93">
            <v>3612</v>
          </cell>
        </row>
        <row r="94">
          <cell r="C94" t="str">
            <v>Труба ИЗОПРОФЛЕКС АРКТИК-У 1,0 МПа  50/110 питьевая</v>
          </cell>
          <cell r="E94">
            <v>2765</v>
          </cell>
        </row>
        <row r="95">
          <cell r="C95" t="str">
            <v>Труба ИЗОПРОФЛЕКС АРКТИК-У 1,0 МПа  40/90 питьевая</v>
          </cell>
          <cell r="E95">
            <v>2218</v>
          </cell>
        </row>
        <row r="96">
          <cell r="C96" t="str">
            <v>Труба ИЗОПРОФЛЕКС АРКТИК-У 1,0 МПа  32/90 питьевая</v>
          </cell>
          <cell r="E96">
            <v>2104</v>
          </cell>
        </row>
        <row r="97">
          <cell r="C97" t="str">
            <v>Труба ИЗОПРОФЛЕКС АРКТИК-У 1,0 МПа  25/90 питьевая</v>
          </cell>
          <cell r="E97">
            <v>1905</v>
          </cell>
        </row>
        <row r="98">
          <cell r="C98" t="str">
            <v>Фитинг</v>
          </cell>
        </row>
        <row r="99">
          <cell r="C99" t="str">
            <v>Фитинг КАСАФЛЕКС под сварку 163 комплект КТЗ Белтрубпласт</v>
          </cell>
          <cell r="E99">
            <v>88085</v>
          </cell>
        </row>
        <row r="100">
          <cell r="C100" t="str">
            <v>Фитинг КАСАФЛЕКС под сварку 143 комплект КТЗ Белтрубпласт</v>
          </cell>
          <cell r="E100">
            <v>67706</v>
          </cell>
        </row>
        <row r="101">
          <cell r="C101" t="str">
            <v>Фитинг КАСАФЛЕКС под сварку 109 КТЗ Белтрубпласт</v>
          </cell>
          <cell r="E101">
            <v>43743</v>
          </cell>
        </row>
        <row r="102">
          <cell r="C102" t="str">
            <v>Фитинг КАСАФЛЕКС под сварку  86 КТЗ Белтрубпласт</v>
          </cell>
          <cell r="E102">
            <v>32993</v>
          </cell>
        </row>
        <row r="103">
          <cell r="C103" t="str">
            <v>Фитинг КАСАФЛЕКС под сварку  66 КТЗ Белтрубпласт</v>
          </cell>
          <cell r="E103">
            <v>22407</v>
          </cell>
        </row>
        <row r="104">
          <cell r="C104" t="str">
            <v>Фитинг КАСАФЛЕКС под сварку  55 КТЗ Белтрубпласт</v>
          </cell>
          <cell r="E104">
            <v>19386</v>
          </cell>
        </row>
        <row r="105">
          <cell r="C105" t="str">
            <v>Концевая изоляция для Д 55/110 ÷ 109/160</v>
          </cell>
        </row>
        <row r="106">
          <cell r="C106" t="str">
            <v>Комплект концевой изоляции CSF 110-160</v>
          </cell>
          <cell r="E106">
            <v>4490</v>
          </cell>
        </row>
        <row r="107">
          <cell r="C107" t="str">
            <v>Кольцо графитовое уплотнительное</v>
          </cell>
        </row>
        <row r="108">
          <cell r="C108" t="str">
            <v>Кольцо графитовое уплотнительное DN 163</v>
          </cell>
          <cell r="E108">
            <v>11069</v>
          </cell>
        </row>
        <row r="109">
          <cell r="C109" t="str">
            <v>Кольцо графитовое уплотнительное DN 143</v>
          </cell>
          <cell r="E109">
            <v>10915</v>
          </cell>
        </row>
        <row r="110">
          <cell r="C110" t="str">
            <v>Кольцо графитовое уплотнительное DN 109</v>
          </cell>
          <cell r="E110">
            <v>10303</v>
          </cell>
        </row>
        <row r="111">
          <cell r="C111" t="str">
            <v>Кольцо графитовое уплотнительное DN  86</v>
          </cell>
          <cell r="E111">
            <v>8100</v>
          </cell>
        </row>
        <row r="112">
          <cell r="C112" t="str">
            <v>Кольцо графитовое уплотнительное DN  66</v>
          </cell>
          <cell r="E112">
            <v>4976</v>
          </cell>
        </row>
        <row r="113">
          <cell r="C113" t="str">
            <v>Кольцо графитовое уплотнительное DN  55</v>
          </cell>
          <cell r="E113">
            <v>3948</v>
          </cell>
        </row>
        <row r="114">
          <cell r="C114" t="str">
            <v>Фитинг обжимной под сварку</v>
          </cell>
        </row>
        <row r="115">
          <cell r="C115" t="str">
            <v>Фитинг обжимной под сварку 225 КТЗ Белтрубпласт</v>
          </cell>
          <cell r="E115">
            <v>61257</v>
          </cell>
        </row>
        <row r="116">
          <cell r="C116" t="str">
            <v>Фитинг обжимной под сварку 160 КТЗ Белтрубпласт</v>
          </cell>
          <cell r="E116">
            <v>54294</v>
          </cell>
        </row>
        <row r="117">
          <cell r="C117" t="str">
            <v>Фитинг обжимной под сварку 140 КТЗ Белтрубпласт</v>
          </cell>
          <cell r="E117">
            <v>38609</v>
          </cell>
        </row>
        <row r="118">
          <cell r="C118" t="str">
            <v>Фитинг обжимной под сварку 125 КТЗ Белтрубпласт</v>
          </cell>
          <cell r="E118">
            <v>32454</v>
          </cell>
        </row>
        <row r="119">
          <cell r="C119" t="str">
            <v>Фитинг обжимной под сварку 110 КТЗ Белтрубпласт</v>
          </cell>
          <cell r="E119">
            <v>27885</v>
          </cell>
        </row>
        <row r="120">
          <cell r="C120" t="str">
            <v>Фитинг обжимной под сварку  90 КТЗ Белтрубпласт</v>
          </cell>
          <cell r="E120">
            <v>23352</v>
          </cell>
        </row>
        <row r="121">
          <cell r="C121" t="str">
            <v>Фитинг обжимной под сварку  75 КТЗ Белтрубпласт</v>
          </cell>
          <cell r="E121">
            <v>18229</v>
          </cell>
        </row>
        <row r="122">
          <cell r="C122" t="str">
            <v>Фитинг обжимной под сварку  63 КТЗ Белтрубпласт</v>
          </cell>
          <cell r="E122">
            <v>14737</v>
          </cell>
        </row>
        <row r="123">
          <cell r="C123" t="str">
            <v>Фитинг обжимной под сварку  50 КТЗ Белтрубпласт</v>
          </cell>
          <cell r="E123">
            <v>12356</v>
          </cell>
        </row>
        <row r="124">
          <cell r="C124" t="str">
            <v>Пресс-фитинг с ПВ под сварку</v>
          </cell>
        </row>
        <row r="125">
          <cell r="C125" t="str">
            <v>Пресс-фитинг с ПВ под сварку 160 (Т) КТЗ Белтрубпласт</v>
          </cell>
          <cell r="E125">
            <v>43125</v>
          </cell>
        </row>
        <row r="126">
          <cell r="C126" t="str">
            <v>Пресс-фитинг с ПВ под сварку 140 (Т) КТЗ Белтрубпласт</v>
          </cell>
          <cell r="E126">
            <v>35793</v>
          </cell>
        </row>
        <row r="127">
          <cell r="C127" t="str">
            <v>Пресс-фитинг с ПВ под сварку 125 (Т) КТЗ Белтрубпласт</v>
          </cell>
          <cell r="E127">
            <v>31337</v>
          </cell>
        </row>
        <row r="128">
          <cell r="C128" t="str">
            <v>Пресс-фитинг с ПВ под сварку 110 (Т) КТЗ Белтрубпласт</v>
          </cell>
          <cell r="E128">
            <v>26048</v>
          </cell>
        </row>
        <row r="129">
          <cell r="C129" t="str">
            <v>Пресс-фитинг с ПВ под сварку  90 (Т) КТЗ Белтрубпласт</v>
          </cell>
          <cell r="E129">
            <v>19183</v>
          </cell>
        </row>
        <row r="130">
          <cell r="C130" t="str">
            <v>Пресс-фитинг с ПВ под сварку  75 (Т) КТЗ Белтрубпласт</v>
          </cell>
          <cell r="E130">
            <v>16533</v>
          </cell>
        </row>
        <row r="131">
          <cell r="C131" t="str">
            <v>Пресс-фитинг с ПВ под сварку  63 (Т) КТЗ Белтрубпласт</v>
          </cell>
          <cell r="E131">
            <v>12198</v>
          </cell>
        </row>
        <row r="132">
          <cell r="C132" t="str">
            <v>Пресс-фитинг с ПВМ под сварку  50 (Т) КТЗ Белтрубпласт</v>
          </cell>
          <cell r="E132">
            <v>11082</v>
          </cell>
        </row>
        <row r="133">
          <cell r="C133" t="str">
            <v>Пресс-фитинг с ПВ под сварку  40 (Т) КТЗ Белтрубпласт</v>
          </cell>
          <cell r="E133">
            <v>6659</v>
          </cell>
        </row>
        <row r="134">
          <cell r="C134" t="str">
            <v>Пресс-фитинг с ПВ под сварку  32 (Т) КТЗ Белтрубпласт</v>
          </cell>
          <cell r="E134">
            <v>5725</v>
          </cell>
        </row>
        <row r="135">
          <cell r="C135" t="str">
            <v>Фитинг обжимной под сварку нерж.</v>
          </cell>
        </row>
        <row r="136">
          <cell r="C136" t="str">
            <v>Фитинг обжимной под сварку  50 нерж. КТЗ Белтрубпласт</v>
          </cell>
          <cell r="E136">
            <v>27002</v>
          </cell>
        </row>
        <row r="137">
          <cell r="C137" t="str">
            <v>Фитинг обжимной под сварку  63 нерж. КТЗ Белтрубпласт</v>
          </cell>
          <cell r="E137">
            <v>29197</v>
          </cell>
        </row>
        <row r="138">
          <cell r="C138" t="str">
            <v>Фитинг обжимной под сварку  75 нерж. КТЗ Белтрубпласт</v>
          </cell>
          <cell r="E138">
            <v>48949</v>
          </cell>
        </row>
        <row r="139">
          <cell r="C139" t="str">
            <v>Фитинг обжимной под сварку  90 нерж. КТЗ Белтрубпласт</v>
          </cell>
          <cell r="E139">
            <v>73009</v>
          </cell>
        </row>
        <row r="140">
          <cell r="C140" t="str">
            <v>Фитинг обжимной под сварку 110 нерж. КТЗ Белтрубпласт</v>
          </cell>
          <cell r="E140">
            <v>91671</v>
          </cell>
        </row>
        <row r="141">
          <cell r="C141" t="str">
            <v>Фитинг обжимной под сварку 125 нерж. КТЗ Белтрубпласт</v>
          </cell>
          <cell r="E141">
            <v>115245</v>
          </cell>
        </row>
        <row r="142">
          <cell r="C142" t="str">
            <v>Фитинг обжимной под сварку 140 нерж. КТЗ Белтрубпласт</v>
          </cell>
          <cell r="E142">
            <v>148945</v>
          </cell>
        </row>
        <row r="143">
          <cell r="C143" t="str">
            <v>Фитинг обжимной под сварку 160 нерж. КТЗ Белтрубпласт</v>
          </cell>
          <cell r="E143">
            <v>212376</v>
          </cell>
        </row>
        <row r="144">
          <cell r="C144" t="str">
            <v>Фитинг обжимной под сварку 225 нерж. КТЗ Белтрубпласт</v>
          </cell>
          <cell r="E144">
            <v>278418</v>
          </cell>
        </row>
        <row r="145">
          <cell r="C145" t="str">
            <v>Пресс-фитинг с ПВ под сварку нерж.</v>
          </cell>
        </row>
        <row r="146">
          <cell r="C146" t="str">
            <v>Пресс-фитинг с ПВ под сварку 160 (Т) нерж. КТЗ Белтрубпласт</v>
          </cell>
          <cell r="E146">
            <v>152632</v>
          </cell>
        </row>
        <row r="147">
          <cell r="C147" t="str">
            <v>Пресс-фитинг с ПВ под сварку 140 (Т) нерж. КТЗ Белтрубпласт</v>
          </cell>
          <cell r="E147">
            <v>119949</v>
          </cell>
        </row>
        <row r="148">
          <cell r="C148" t="str">
            <v>Пресс-фитинг с ПВ под сварку 125 (Т) нерж. КТЗ Белтрубпласт</v>
          </cell>
          <cell r="E148">
            <v>109340</v>
          </cell>
        </row>
        <row r="149">
          <cell r="C149" t="str">
            <v>Пресс-фитинг с ПВ под сварку 110 (Т) нерж. КТЗ Белтрубпласт</v>
          </cell>
          <cell r="E149">
            <v>79560</v>
          </cell>
        </row>
        <row r="150">
          <cell r="C150" t="str">
            <v>Пресс-фитинг с ПВ под сварку  90 (Т) нерж. КТЗ Белтрубпласт</v>
          </cell>
          <cell r="E150">
            <v>58686</v>
          </cell>
        </row>
        <row r="151">
          <cell r="C151" t="str">
            <v>Пресс-фитинг с ПВ под сварку  75 (Т) нерж. КТЗ Белтрубпласт</v>
          </cell>
          <cell r="E151">
            <v>51766</v>
          </cell>
        </row>
        <row r="152">
          <cell r="C152" t="str">
            <v>Пресс-фитинг с ПВ под сварку  63 (Т) нерж. КТЗ Белтрубпласт</v>
          </cell>
          <cell r="E152">
            <v>35451</v>
          </cell>
        </row>
        <row r="153">
          <cell r="C153" t="str">
            <v>Пресс-фитинг с ПВМ под сварку  50 (Т) нерж. КТЗ Белтрубпласт</v>
          </cell>
          <cell r="E153">
            <v>31194</v>
          </cell>
        </row>
        <row r="154">
          <cell r="C154" t="str">
            <v>Пресс-фитинг с ПВ под сварку  40 (Т) нерж. КТЗ Белтрубпласт</v>
          </cell>
          <cell r="E154">
            <v>16833</v>
          </cell>
        </row>
        <row r="155">
          <cell r="C155" t="str">
            <v>Пресс-фитинг с ПВ под сварку  32 (Т) нерж. КТЗ Белтрубпласт</v>
          </cell>
          <cell r="E155">
            <v>11291</v>
          </cell>
        </row>
        <row r="156">
          <cell r="C156" t="str">
            <v>Втулка полимерная</v>
          </cell>
        </row>
        <row r="157">
          <cell r="C157" t="str">
            <v>Втулка полимерная 160 КТЗ Белтрубпласт</v>
          </cell>
          <cell r="E157">
            <v>9647</v>
          </cell>
        </row>
        <row r="158">
          <cell r="C158" t="str">
            <v>Втулка полимерная 140 КТЗ Белтрубпласт</v>
          </cell>
          <cell r="E158">
            <v>8810</v>
          </cell>
        </row>
        <row r="159">
          <cell r="C159" t="str">
            <v>Втулка полимерная 125 КТЗ Белтрубпласт</v>
          </cell>
          <cell r="E159">
            <v>7679</v>
          </cell>
        </row>
        <row r="160">
          <cell r="C160" t="str">
            <v>Втулка полимерная 110 КТЗ Белтрубпласт</v>
          </cell>
          <cell r="E160">
            <v>6425</v>
          </cell>
        </row>
        <row r="161">
          <cell r="C161" t="str">
            <v>Втулка полимерная  90 КТЗ Белтрубпласт</v>
          </cell>
          <cell r="E161">
            <v>5326</v>
          </cell>
        </row>
        <row r="162">
          <cell r="C162" t="str">
            <v>Втулка полимерная  75 КТЗ Белтрубпласт</v>
          </cell>
          <cell r="E162">
            <v>4289</v>
          </cell>
        </row>
        <row r="163">
          <cell r="C163" t="str">
            <v>Втулка полимерная  63 КТЗ Белтрубпласт</v>
          </cell>
          <cell r="E163">
            <v>3315</v>
          </cell>
        </row>
        <row r="164">
          <cell r="C164" t="str">
            <v>Втулка полимерная  50 КТЗ Белтрубпласт</v>
          </cell>
          <cell r="E164">
            <v>2686</v>
          </cell>
        </row>
        <row r="165">
          <cell r="C165" t="str">
            <v>Втулка полимерная  40 КТЗ Белтрубпласт</v>
          </cell>
          <cell r="E165">
            <v>2281</v>
          </cell>
        </row>
        <row r="166">
          <cell r="C166" t="str">
            <v>Втулка полимерная  32 КТЗ Белтрубпласт</v>
          </cell>
          <cell r="E166">
            <v>1847</v>
          </cell>
        </row>
        <row r="167">
          <cell r="C167" t="str">
            <v>Пресс-фитинг под сварку (Т)</v>
          </cell>
        </row>
        <row r="168">
          <cell r="C168" t="str">
            <v>Пресс-фитинг под сварку 160 (Т) КТЗ Белтрубпласт</v>
          </cell>
          <cell r="E168">
            <v>26736</v>
          </cell>
        </row>
        <row r="169">
          <cell r="C169" t="str">
            <v>Пресс-фитинг под сварку 140 (Т) КТЗ Белтрубпласт</v>
          </cell>
          <cell r="E169">
            <v>21459</v>
          </cell>
        </row>
        <row r="170">
          <cell r="C170" t="str">
            <v>Пресс-фитинг под сварку 125 (Т) КТЗ Белтрубпласт</v>
          </cell>
          <cell r="E170">
            <v>19923</v>
          </cell>
        </row>
        <row r="171">
          <cell r="C171" t="str">
            <v>Пресс-фитинг под сварку 110 (Т) КТЗ Белтрубпласт</v>
          </cell>
          <cell r="E171">
            <v>15739</v>
          </cell>
        </row>
        <row r="172">
          <cell r="C172" t="str">
            <v>Пресс-фитинг под сварку  90 (Т) КТЗ Белтрубпласт</v>
          </cell>
          <cell r="E172">
            <v>11484</v>
          </cell>
        </row>
        <row r="173">
          <cell r="C173" t="str">
            <v>Пресс-фитинг под сварку  75 (Т) КТЗ Белтрубпласт</v>
          </cell>
          <cell r="E173">
            <v>9914</v>
          </cell>
        </row>
        <row r="174">
          <cell r="C174" t="str">
            <v>Пресс-фитинг под сварку  63 (Т) КТЗ Белтрубпласт</v>
          </cell>
          <cell r="E174">
            <v>7841</v>
          </cell>
        </row>
        <row r="175">
          <cell r="C175" t="str">
            <v>Пресс-фитинг под сварку  50 (Т) КТЗ Белтрубпласт</v>
          </cell>
          <cell r="E175">
            <v>5976</v>
          </cell>
        </row>
        <row r="176">
          <cell r="C176" t="str">
            <v>Пресс-фитинг под сварку  40 (Т) КТЗ Белтрубпласт</v>
          </cell>
          <cell r="E176">
            <v>4304</v>
          </cell>
        </row>
        <row r="177">
          <cell r="C177" t="str">
            <v>Пресс-фитинг под сварку (Т) нерж.</v>
          </cell>
        </row>
        <row r="178">
          <cell r="C178" t="str">
            <v>Пресс-фитинг под сварку 160 (Т) нерж. КТЗ Белтрубпласт</v>
          </cell>
          <cell r="E178">
            <v>144491</v>
          </cell>
        </row>
        <row r="179">
          <cell r="C179" t="str">
            <v>Пресс-фитинг под сварку 140 (Т) нерж. КТЗ Белтрубпласт</v>
          </cell>
          <cell r="E179">
            <v>106541</v>
          </cell>
        </row>
        <row r="180">
          <cell r="C180" t="str">
            <v>Пресс-фитинг под сварку 125 (Т) нерж. КТЗ Белтрубпласт</v>
          </cell>
          <cell r="E180">
            <v>87112</v>
          </cell>
        </row>
        <row r="181">
          <cell r="C181" t="str">
            <v>Пресс-фитинг под сварку 110 (Т) нерж. КТЗ Белтрубпласт</v>
          </cell>
          <cell r="E181">
            <v>62626</v>
          </cell>
        </row>
        <row r="182">
          <cell r="C182" t="str">
            <v>Пресс-фитинг под сварку  90 (Т) нерж. КТЗ Белтрубпласт</v>
          </cell>
          <cell r="E182">
            <v>38565</v>
          </cell>
        </row>
        <row r="183">
          <cell r="C183" t="str">
            <v>Пресс-фитинг под сварку  75 (Т) нерж. КТЗ Белтрубпласт</v>
          </cell>
          <cell r="E183">
            <v>41093</v>
          </cell>
        </row>
        <row r="184">
          <cell r="C184" t="str">
            <v>Пресс-фитинг под сварку  63 (Т) нерж. КТЗ Белтрубпласт</v>
          </cell>
          <cell r="E184">
            <v>29133</v>
          </cell>
        </row>
        <row r="185">
          <cell r="C185" t="str">
            <v>Пресс-фитинг под сварку  50 (Т) нерж. КТЗ Белтрубпласт</v>
          </cell>
          <cell r="E185">
            <v>16824</v>
          </cell>
        </row>
        <row r="186">
          <cell r="C186" t="str">
            <v>Пресс-фитинг под сварку  40 (Т) нерж. КТЗ Белтрубпласт</v>
          </cell>
          <cell r="E186">
            <v>10457</v>
          </cell>
        </row>
        <row r="187">
          <cell r="C187" t="str">
            <v>Пресс-фитинг под сварку (Р)</v>
          </cell>
        </row>
        <row r="188">
          <cell r="C188" t="str">
            <v>Пресс-фитинг под сварку 110 (Р) КТЗ Белтрубпласт</v>
          </cell>
          <cell r="E188">
            <v>12315</v>
          </cell>
        </row>
        <row r="189">
          <cell r="C189" t="str">
            <v>Пресс-фитинг под сварку  90 (Р) КТЗ Белтрубпласт</v>
          </cell>
          <cell r="E189">
            <v>9566</v>
          </cell>
        </row>
        <row r="190">
          <cell r="C190" t="str">
            <v>Пресс-фитинг под сварку  75 (Р) КТЗ Белтрубпласт</v>
          </cell>
          <cell r="E190">
            <v>8356</v>
          </cell>
        </row>
        <row r="191">
          <cell r="C191" t="str">
            <v>Пресс-фитинг под сварку  63 (Р) КТЗ Белтрубпласт</v>
          </cell>
          <cell r="E191">
            <v>6696</v>
          </cell>
        </row>
        <row r="192">
          <cell r="C192" t="str">
            <v>Пресс-фитинг под сварку  50 (Р) КТЗ Белтрубпласт</v>
          </cell>
          <cell r="E192">
            <v>5165</v>
          </cell>
        </row>
        <row r="193">
          <cell r="C193" t="str">
            <v>Пресс-фитинг под сварку  40 (Р) КТЗ Белтрубпласт</v>
          </cell>
          <cell r="E193">
            <v>3824</v>
          </cell>
        </row>
        <row r="194">
          <cell r="C194" t="str">
            <v>Пресс-фитинг под сварку  32 (Р) КТЗ Белтрубпласт</v>
          </cell>
          <cell r="E194">
            <v>3219</v>
          </cell>
        </row>
        <row r="195">
          <cell r="C195" t="str">
            <v>Пресс-фитинг под сварку  25 (Р) КТЗ Белтрубпласт</v>
          </cell>
          <cell r="E195">
            <v>2820</v>
          </cell>
        </row>
        <row r="196">
          <cell r="C196" t="str">
            <v>Пресс-фитинг под сварку (Р) нерж.</v>
          </cell>
        </row>
        <row r="197">
          <cell r="C197" t="str">
            <v>Пресс-фитинг под сварку 110 (Р) нерж. КТЗ Белтрубпласт</v>
          </cell>
          <cell r="E197">
            <v>47816</v>
          </cell>
        </row>
        <row r="198">
          <cell r="C198" t="str">
            <v>Пресс-фитинг под сварку  90 (Р) нерж. КТЗ Белтрубпласт</v>
          </cell>
          <cell r="E198">
            <v>31895</v>
          </cell>
        </row>
        <row r="199">
          <cell r="C199" t="str">
            <v>Пресс-фитинг под сварку  75 (Р) нерж. КТЗ Белтрубпласт</v>
          </cell>
          <cell r="E199">
            <v>29204</v>
          </cell>
        </row>
        <row r="200">
          <cell r="C200" t="str">
            <v>Пресс-фитинг под сварку  63 (Р) нерж. КТЗ Белтрубпласт</v>
          </cell>
          <cell r="E200">
            <v>23179</v>
          </cell>
        </row>
        <row r="201">
          <cell r="C201" t="str">
            <v>Пресс-фитинг под сварку  50 (Р) нерж. КТЗ Белтрубпласт</v>
          </cell>
          <cell r="E201">
            <v>13841</v>
          </cell>
        </row>
        <row r="202">
          <cell r="C202" t="str">
            <v>Пресс-фитинг под сварку  40 (Р) нерж. КТЗ Белтрубпласт</v>
          </cell>
          <cell r="E202">
            <v>10021</v>
          </cell>
        </row>
        <row r="203">
          <cell r="C203" t="str">
            <v>Пресс-фитинг под сварку  32 (Р) нерж. КТЗ Белтрубпласт</v>
          </cell>
          <cell r="E203">
            <v>6927</v>
          </cell>
        </row>
        <row r="204">
          <cell r="C204" t="str">
            <v>Пресс-фитинг под сварку  25 (Р) нерж. КТЗ Белтрубпласт</v>
          </cell>
          <cell r="E204">
            <v>5974</v>
          </cell>
        </row>
        <row r="205">
          <cell r="C205" t="str">
            <v>Фитинг(компрессионный)</v>
          </cell>
        </row>
        <row r="206">
          <cell r="C206" t="str">
            <v>Фитинг компрессионный под сварку 110х10,0 HL</v>
          </cell>
          <cell r="E206">
            <v>47881</v>
          </cell>
        </row>
        <row r="207">
          <cell r="C207" t="str">
            <v>Фитинг компрессионный под сварку  90х8,2 HL</v>
          </cell>
          <cell r="E207">
            <v>41998</v>
          </cell>
        </row>
        <row r="208">
          <cell r="C208" t="str">
            <v>Фитинг компрессионный под сварку  75х6,8 HL</v>
          </cell>
          <cell r="E208">
            <v>28525</v>
          </cell>
        </row>
        <row r="209">
          <cell r="C209" t="str">
            <v>Фитинг компрессионный под сварку  63х5,8 HL</v>
          </cell>
          <cell r="E209">
            <v>16593</v>
          </cell>
        </row>
        <row r="210">
          <cell r="C210" t="str">
            <v>Фитинг компрессионный с НР  90х8,2-3" HL</v>
          </cell>
          <cell r="E210">
            <v>14336</v>
          </cell>
        </row>
        <row r="211">
          <cell r="C211" t="str">
            <v>Фитинг компрессионный с НР  75х6,8-2 1/2" HL</v>
          </cell>
          <cell r="E211">
            <v>18085</v>
          </cell>
        </row>
        <row r="212">
          <cell r="C212" t="str">
            <v>Фитинг компрессионный с НР  63х5,8-2" HL</v>
          </cell>
          <cell r="E212">
            <v>18044</v>
          </cell>
        </row>
        <row r="213">
          <cell r="C213" t="str">
            <v>Фитинг компрессионный с НР  63х5,8-2" Jt</v>
          </cell>
          <cell r="E213">
            <v>18044</v>
          </cell>
        </row>
        <row r="214">
          <cell r="C214" t="str">
            <v>Фитинг компрессионный с НР  50х4,6-1 1/2" HL</v>
          </cell>
          <cell r="E214">
            <v>9611</v>
          </cell>
        </row>
        <row r="215">
          <cell r="C215" t="str">
            <v>Фитинг компрессионный с НР  50х4,6-1 1/2" Jt</v>
          </cell>
          <cell r="E215">
            <v>9611</v>
          </cell>
        </row>
        <row r="216">
          <cell r="C216" t="str">
            <v>Фитинг компрессионный с НР  40х3,7-1 1/4" Jt</v>
          </cell>
          <cell r="E216">
            <v>8090</v>
          </cell>
        </row>
        <row r="217">
          <cell r="C217" t="str">
            <v>Фитинг компрессионный с НР  40х5,5-1 1/4" HL</v>
          </cell>
          <cell r="E217">
            <v>8439</v>
          </cell>
        </row>
        <row r="218">
          <cell r="C218" t="str">
            <v>Фитинг компрессионный с НР  40х3,7-1 1/4" HL</v>
          </cell>
          <cell r="E218">
            <v>8090</v>
          </cell>
        </row>
        <row r="219">
          <cell r="C219" t="str">
            <v>Фитинг компрессионный с НР  32х4,4-1" Jt</v>
          </cell>
          <cell r="E219">
            <v>5257</v>
          </cell>
        </row>
        <row r="220">
          <cell r="C220" t="str">
            <v>Фитинг компрессионный с НР  32х4,4-1 1/4" HL</v>
          </cell>
          <cell r="E220">
            <v>5257</v>
          </cell>
        </row>
        <row r="221">
          <cell r="C221" t="str">
            <v>Фитинг компрессионный с НР  32х2,9-1" Jt</v>
          </cell>
          <cell r="E221">
            <v>5058</v>
          </cell>
        </row>
        <row r="222">
          <cell r="C222" t="str">
            <v>Фитинг компрессионный с НР  32х2,9-1" HL</v>
          </cell>
          <cell r="E222">
            <v>5058</v>
          </cell>
        </row>
        <row r="223">
          <cell r="C223" t="str">
            <v>Фитинг компрессионный с НР  32х2,9-1 1/4" HL</v>
          </cell>
          <cell r="E223">
            <v>5058</v>
          </cell>
        </row>
        <row r="224">
          <cell r="C224" t="str">
            <v>Фитинг компрессионный с НР  25х3,5-3/4" HL</v>
          </cell>
          <cell r="E224">
            <v>3244</v>
          </cell>
        </row>
        <row r="225">
          <cell r="C225" t="str">
            <v>Фитинг компрессионный с НР  25х3,5-3/4" Jt</v>
          </cell>
          <cell r="E225">
            <v>3244</v>
          </cell>
        </row>
        <row r="226">
          <cell r="C226" t="str">
            <v>Фитинг компрессионный с НР  25х2,3-1" HL</v>
          </cell>
          <cell r="E226">
            <v>3232</v>
          </cell>
        </row>
        <row r="227">
          <cell r="C227" t="str">
            <v>Фитинг компрессионный с НР  63х5,8-2" BR</v>
          </cell>
          <cell r="E227">
            <v>18044</v>
          </cell>
        </row>
        <row r="228">
          <cell r="C228" t="str">
            <v>Фитинг компрессионный с НР  50х4,6-1 1/2" BR</v>
          </cell>
          <cell r="E228">
            <v>9611</v>
          </cell>
        </row>
        <row r="229">
          <cell r="C229" t="str">
            <v>Фитинг компрессионный с НР  40х5,5-1 1/4" BR</v>
          </cell>
          <cell r="E229">
            <v>8439</v>
          </cell>
        </row>
        <row r="230">
          <cell r="C230" t="str">
            <v>Фитинг компрессионный с НР  40х3,7-1 1/4" BR</v>
          </cell>
          <cell r="E230">
            <v>8090</v>
          </cell>
        </row>
        <row r="231">
          <cell r="C231" t="str">
            <v>Фитинг компрессионный с НР  32х4,4-1" BR</v>
          </cell>
          <cell r="E231">
            <v>5257</v>
          </cell>
        </row>
        <row r="232">
          <cell r="C232" t="str">
            <v>Фитинг компрессионный с НР  32х2,9-1" BR</v>
          </cell>
          <cell r="E232">
            <v>5058</v>
          </cell>
        </row>
        <row r="233">
          <cell r="C233" t="str">
            <v>Фитинг компрессионный с НР  25х3,5-3/4" BR</v>
          </cell>
          <cell r="E233">
            <v>3244</v>
          </cell>
        </row>
        <row r="234">
          <cell r="C234" t="str">
            <v>Фитинг компрессионный с НР  25х2,3-1" BR</v>
          </cell>
          <cell r="E234">
            <v>3232</v>
          </cell>
        </row>
        <row r="235">
          <cell r="C235" t="str">
            <v>Фитинг компрессионный с НР  20х2,8-3/4" BR</v>
          </cell>
          <cell r="E235">
            <v>1640</v>
          </cell>
        </row>
        <row r="236">
          <cell r="C236" t="str">
            <v>Соединитель прямой НР 3/4" х 20 (2,8) компр.</v>
          </cell>
          <cell r="E236">
            <v>1464</v>
          </cell>
        </row>
        <row r="237">
          <cell r="C237" t="str">
            <v>Муфта обжимная</v>
          </cell>
        </row>
        <row r="238">
          <cell r="C238" t="str">
            <v>Муфта обжимная 225 нерж. без гильз КТЗ Белтрубпласт</v>
          </cell>
          <cell r="E238">
            <v>220113</v>
          </cell>
        </row>
        <row r="239">
          <cell r="C239" t="str">
            <v>Муфта обжимная 160 нерж. без гильз КТЗ Белтрубпласт</v>
          </cell>
          <cell r="E239">
            <v>284828</v>
          </cell>
        </row>
        <row r="240">
          <cell r="C240" t="str">
            <v>Муфта обжимная 140 нерж. без гильз КТЗ Белтрубпласт</v>
          </cell>
          <cell r="E240">
            <v>206782</v>
          </cell>
        </row>
        <row r="241">
          <cell r="C241" t="str">
            <v>Муфта обжимная 125 нерж. без гильз КТЗ Белтрубпласт</v>
          </cell>
          <cell r="E241">
            <v>160142</v>
          </cell>
        </row>
        <row r="242">
          <cell r="C242" t="str">
            <v>Муфта обжимная 110 нерж. без гильз КТЗ Белтрубпласт</v>
          </cell>
          <cell r="E242">
            <v>122028</v>
          </cell>
        </row>
        <row r="243">
          <cell r="C243" t="str">
            <v>Муфта обжимная  90 нерж. без гильз КТЗ Белтрубпласт</v>
          </cell>
          <cell r="E243">
            <v>93340</v>
          </cell>
        </row>
        <row r="244">
          <cell r="C244" t="str">
            <v>Муфта обжимная  75 нерж. без гильз КТЗ Белтрубпласт</v>
          </cell>
          <cell r="E244">
            <v>54026</v>
          </cell>
        </row>
        <row r="245">
          <cell r="C245" t="str">
            <v>Муфта обжимная  63 нерж. без гильз КТЗ Белтрубпласт</v>
          </cell>
          <cell r="E245">
            <v>36409</v>
          </cell>
        </row>
        <row r="246">
          <cell r="C246" t="str">
            <v>Муфта обжимная  50 нерж. без гильз КТЗ Белтрубпласт</v>
          </cell>
          <cell r="E246">
            <v>34275</v>
          </cell>
        </row>
        <row r="247">
          <cell r="C247" t="str">
            <v>Отвод обжимной</v>
          </cell>
        </row>
        <row r="248">
          <cell r="C248" t="str">
            <v>Отвод обжимной 90 гр.  50 нерж. без гильз КТЗ Белтрубласт</v>
          </cell>
          <cell r="E248">
            <v>83346</v>
          </cell>
        </row>
        <row r="249">
          <cell r="C249" t="str">
            <v>Отвод обжимной 90 гр.  63 нерж. без гильз КТЗ Белтрубласт</v>
          </cell>
          <cell r="E249">
            <v>97568</v>
          </cell>
        </row>
        <row r="250">
          <cell r="C250" t="str">
            <v>Отвод обжимной 90 гр.  75 нерж. без гильз КТЗ Белтрубласт</v>
          </cell>
          <cell r="E250">
            <v>127666</v>
          </cell>
        </row>
        <row r="251">
          <cell r="C251" t="str">
            <v>Отвод обжимной 90 гр.  90 нерж. без гильз КТЗ Белтрубласт</v>
          </cell>
          <cell r="E251">
            <v>152986</v>
          </cell>
        </row>
        <row r="252">
          <cell r="C252" t="str">
            <v>Отвод обжимной 90 гр. 110 нерж. без гильз КТЗ Белтрубласт</v>
          </cell>
          <cell r="E252">
            <v>180029</v>
          </cell>
        </row>
        <row r="253">
          <cell r="C253" t="str">
            <v>Отвод обжимной 90 гр. 125 нерж. без гильз КТЗ Белтрубласт</v>
          </cell>
          <cell r="E253">
            <v>224994</v>
          </cell>
        </row>
        <row r="254">
          <cell r="C254" t="str">
            <v>Отвод обжимной 90 гр. 140 нерж. без гильз КТЗ Белтрубласт</v>
          </cell>
          <cell r="E254">
            <v>268432</v>
          </cell>
        </row>
        <row r="255">
          <cell r="C255" t="str">
            <v>Отвод обжимной 90 гр. 160 нерж. без гильз КТЗ Белтрубласт</v>
          </cell>
          <cell r="E255">
            <v>396110</v>
          </cell>
        </row>
        <row r="256">
          <cell r="C256" t="str">
            <v>Тройник обжимной</v>
          </cell>
        </row>
        <row r="257">
          <cell r="C257" t="str">
            <v>Тройник обжимной 160 нерж. без гильз КТЗ Белтрубпласт</v>
          </cell>
          <cell r="E257">
            <v>589183</v>
          </cell>
        </row>
        <row r="258">
          <cell r="C258" t="str">
            <v>Тройник обжимной 140 нерж. без гильз КТЗ Белтрубпласт</v>
          </cell>
          <cell r="E258">
            <v>393192</v>
          </cell>
        </row>
        <row r="259">
          <cell r="C259" t="str">
            <v>Тройник обжимной 125 нерж. без гильз КТЗ Белтрубпласт</v>
          </cell>
          <cell r="E259">
            <v>297400</v>
          </cell>
        </row>
        <row r="260">
          <cell r="C260" t="str">
            <v>Тройник обжимной 110 нерж. без гильз КТЗ Белтрубпласт</v>
          </cell>
          <cell r="E260">
            <v>234316</v>
          </cell>
        </row>
        <row r="261">
          <cell r="C261" t="str">
            <v>Тройник обжимной  90 нерж. без гильз КТЗ Белтрубпласт</v>
          </cell>
          <cell r="E261">
            <v>189340</v>
          </cell>
        </row>
        <row r="262">
          <cell r="C262" t="str">
            <v>Тройник обжимной  75 нерж. без гильз КТЗ Белтрубпласт</v>
          </cell>
          <cell r="E262">
            <v>127847</v>
          </cell>
        </row>
        <row r="263">
          <cell r="C263" t="str">
            <v>Тройник обжимной  63 нерж. без гильз КТЗ Белтрубпласт</v>
          </cell>
          <cell r="E263">
            <v>79265</v>
          </cell>
        </row>
        <row r="264">
          <cell r="C264" t="str">
            <v>Тройник обжимной  50 нерж. без гильз КТЗ Белтрубпласт</v>
          </cell>
          <cell r="E264">
            <v>66252</v>
          </cell>
        </row>
        <row r="265">
          <cell r="C265" t="str">
            <v>Гильза обжимная</v>
          </cell>
        </row>
        <row r="266">
          <cell r="C266" t="str">
            <v>Гильза обжимная 225 нерж. КТЗ Белтрубпласт</v>
          </cell>
          <cell r="E266">
            <v>76881</v>
          </cell>
        </row>
        <row r="267">
          <cell r="C267" t="str">
            <v>Гильза обжимная 160 нерж. КТЗ Белтрубпласт</v>
          </cell>
          <cell r="E267">
            <v>39495</v>
          </cell>
        </row>
        <row r="268">
          <cell r="C268" t="str">
            <v>Гильза обжимная 140 нерж. КТЗ Белтрубпласт</v>
          </cell>
          <cell r="E268">
            <v>34564</v>
          </cell>
        </row>
        <row r="269">
          <cell r="C269" t="str">
            <v>Гильза обжимная 125 нерж. КТЗ Белтрубпласт</v>
          </cell>
          <cell r="E269">
            <v>30507</v>
          </cell>
        </row>
        <row r="270">
          <cell r="C270" t="str">
            <v>Гильза обжимная 110 нерж. КТЗ Белтрубпласт</v>
          </cell>
          <cell r="E270">
            <v>22075</v>
          </cell>
        </row>
        <row r="271">
          <cell r="C271" t="str">
            <v>Гильза обжимная  90 нерж. КТЗ Белтрубпласт</v>
          </cell>
          <cell r="E271">
            <v>20921</v>
          </cell>
        </row>
        <row r="272">
          <cell r="C272" t="str">
            <v>Гильза обжимная  75 нерж. КТЗ Белтрубпласт</v>
          </cell>
          <cell r="E272">
            <v>13029</v>
          </cell>
        </row>
        <row r="273">
          <cell r="C273" t="str">
            <v>Гильза обжимная  63 нерж. КТЗ Белтрубпласт</v>
          </cell>
          <cell r="E273">
            <v>10222</v>
          </cell>
        </row>
        <row r="274">
          <cell r="C274" t="str">
            <v>Гильза обжимная  50 нерж. КТЗ Белтрубпласт</v>
          </cell>
          <cell r="E274">
            <v>8979</v>
          </cell>
        </row>
        <row r="275">
          <cell r="C275" t="str">
            <v>Пресс-муфта с ПВ</v>
          </cell>
        </row>
        <row r="276">
          <cell r="C276" t="str">
            <v>Пресс-муфта с ПВ 160 нерж. КТЗ Белтрубпласт</v>
          </cell>
          <cell r="E276">
            <v>268472</v>
          </cell>
        </row>
        <row r="277">
          <cell r="C277" t="str">
            <v>Пресс-муфта с ПВ 140 нерж. КТЗ Белтрубпласт</v>
          </cell>
          <cell r="E277">
            <v>221616</v>
          </cell>
        </row>
        <row r="278">
          <cell r="C278" t="str">
            <v>Пресс-муфта с ПВ 125 нерж. КТЗ Белтрубпласт</v>
          </cell>
          <cell r="E278">
            <v>179937</v>
          </cell>
        </row>
        <row r="279">
          <cell r="C279" t="str">
            <v>Пресс-муфта с ПВ 110 нерж. КТЗ Белтрубпласт</v>
          </cell>
          <cell r="E279">
            <v>140319</v>
          </cell>
        </row>
        <row r="280">
          <cell r="C280" t="str">
            <v>Пресс-муфта с ПВ  90 нерж. КТЗ Белтрубпласт</v>
          </cell>
          <cell r="E280">
            <v>86464</v>
          </cell>
        </row>
        <row r="281">
          <cell r="C281" t="str">
            <v>Пресс-муфта с ПВ  75 нерж. КТЗ Белтрубпласт</v>
          </cell>
          <cell r="E281">
            <v>82128</v>
          </cell>
        </row>
        <row r="282">
          <cell r="C282" t="str">
            <v>Пресс-муфта с ПВ  63 нерж. КТЗ Белтрубпласт</v>
          </cell>
          <cell r="E282">
            <v>56393</v>
          </cell>
        </row>
        <row r="283">
          <cell r="C283" t="str">
            <v>Пресс-муфта с ПВМ  50 нерж. КТЗ Белтрубпласт</v>
          </cell>
          <cell r="E283">
            <v>48999</v>
          </cell>
        </row>
        <row r="284">
          <cell r="C284" t="str">
            <v>Пресс-муфта с ПВ  40 нерж. КТЗ Белтрубпласт</v>
          </cell>
          <cell r="E284">
            <v>22115</v>
          </cell>
        </row>
        <row r="285">
          <cell r="C285" t="str">
            <v>Пресс-муфта с ПВ  32 нерж. КТЗ Белтрубпласт</v>
          </cell>
          <cell r="E285">
            <v>15885</v>
          </cell>
        </row>
        <row r="286">
          <cell r="C286" t="str">
            <v>Пресс-отвод 90 гр. с ПВ</v>
          </cell>
        </row>
        <row r="287">
          <cell r="C287" t="str">
            <v>Пресс-отвод 90 гр. с ПВ 160 (Т) нерж. КТЗ Белтрубпласт</v>
          </cell>
          <cell r="E287">
            <v>392280</v>
          </cell>
        </row>
        <row r="288">
          <cell r="C288" t="str">
            <v>Пресс-отвод 90 гр. с ПВ 140 (Т) нерж. КТЗ Белтрубпласт</v>
          </cell>
          <cell r="E288">
            <v>341572</v>
          </cell>
        </row>
        <row r="289">
          <cell r="C289" t="str">
            <v>Пресс-отвод 90 гр. с ПВ 125 (Т) нерж. КТЗ Белтрубпласт</v>
          </cell>
          <cell r="E289">
            <v>298451</v>
          </cell>
        </row>
        <row r="290">
          <cell r="C290" t="str">
            <v>Пресс-отвод 90 гр. с ПВ 110 (Т) нерж. КТЗ Белтрубпласт</v>
          </cell>
          <cell r="E290">
            <v>227720</v>
          </cell>
        </row>
        <row r="291">
          <cell r="C291" t="str">
            <v>Пресс-отвод 90 гр. с ПВ  90 (Т) нерж. КТЗ Белтрубпласт</v>
          </cell>
          <cell r="E291">
            <v>160627</v>
          </cell>
        </row>
        <row r="292">
          <cell r="C292" t="str">
            <v>Пресс-отвод 90 гр. с ПВ  75 (Т) нерж. КТЗ Белтрубпласт</v>
          </cell>
          <cell r="E292">
            <v>116277</v>
          </cell>
        </row>
        <row r="293">
          <cell r="C293" t="str">
            <v>Пресс-отвод 90 гр. с ПВ  63 (Т) нерж. КТЗ Белтрубпласт</v>
          </cell>
          <cell r="E293">
            <v>82325</v>
          </cell>
        </row>
        <row r="294">
          <cell r="C294" t="str">
            <v>Пресс-отвод 90 гр. с ПВМ  50 (Т) нерж. КТЗ Белтрубпласт</v>
          </cell>
          <cell r="E294">
            <v>64482</v>
          </cell>
        </row>
        <row r="295">
          <cell r="C295" t="str">
            <v>Пресс-отвод 90 гр. с ПВ  40 (Т) нерж. КТЗ Белтрубпласт</v>
          </cell>
          <cell r="E295">
            <v>37730</v>
          </cell>
        </row>
        <row r="296">
          <cell r="C296" t="str">
            <v>Пресс-отвод 90 гр. с ПВ  32 (Т) нерж. КТЗ Белтрубпласт</v>
          </cell>
          <cell r="E296">
            <v>34563</v>
          </cell>
        </row>
        <row r="297">
          <cell r="C297" t="str">
            <v>Отвод 90 гр. ПОЛИМЕРТЕПЛО.ПРО</v>
          </cell>
        </row>
        <row r="298">
          <cell r="C298" t="str">
            <v>Отвод 90гр. ПОЛИМЕРТЕПЛО.PRO обж. 225-225 нерж.</v>
          </cell>
          <cell r="E298">
            <v>793005</v>
          </cell>
        </row>
        <row r="299">
          <cell r="C299" t="str">
            <v>Отвод 90гр. ПОЛИМЕРТЕПЛО.PRO 160-160 нерж.</v>
          </cell>
          <cell r="E299">
            <v>409782</v>
          </cell>
        </row>
        <row r="300">
          <cell r="C300" t="str">
            <v>Отвод 90гр. ПОЛИМЕРТЕПЛО.PRO 140-140 нерж.</v>
          </cell>
          <cell r="E300">
            <v>310132</v>
          </cell>
        </row>
        <row r="301">
          <cell r="C301" t="str">
            <v>Отвод 90гр. ПОЛИМЕРТЕПЛО.PRO 125-125 нерж.</v>
          </cell>
          <cell r="E301">
            <v>285550</v>
          </cell>
        </row>
        <row r="302">
          <cell r="C302" t="str">
            <v>Отвод 90гр. ПОЛИМЕРТЕПЛО.PRO 110-110 нерж.</v>
          </cell>
          <cell r="E302">
            <v>205937</v>
          </cell>
        </row>
        <row r="303">
          <cell r="C303" t="str">
            <v>Отвод 90гр. ПОЛИМЕРТЕПЛО.PRO  90-90 нерж.</v>
          </cell>
          <cell r="E303">
            <v>156073</v>
          </cell>
        </row>
        <row r="304">
          <cell r="C304" t="str">
            <v>Отвод 90гр. ПОЛИМЕРТЕПЛО.PRO  75-75 нерж.</v>
          </cell>
          <cell r="E304">
            <v>136348</v>
          </cell>
        </row>
        <row r="305">
          <cell r="C305" t="str">
            <v>Отвод 90гр. ПОЛИМЕРТЕПЛО.PRO  63-63 нерж.</v>
          </cell>
          <cell r="E305">
            <v>96244</v>
          </cell>
        </row>
        <row r="306">
          <cell r="C306" t="str">
            <v>Отвод 90гр. ПОЛИМЕРТЕПЛО.PRO  50-50 нерж.</v>
          </cell>
          <cell r="E306">
            <v>82794</v>
          </cell>
        </row>
        <row r="307">
          <cell r="C307" t="str">
            <v>Отвод 90гр. ПОЛИМЕРТЕПЛО.PRO  40-40 нерж.</v>
          </cell>
          <cell r="E307">
            <v>39580</v>
          </cell>
        </row>
        <row r="308">
          <cell r="C308" t="str">
            <v>Отвод 90гр. ПОЛИМЕРТЕПЛО.PRO  32-32 нерж.</v>
          </cell>
          <cell r="E308">
            <v>34731</v>
          </cell>
        </row>
        <row r="309">
          <cell r="C309" t="str">
            <v>Пресс-тройник с ПВ</v>
          </cell>
        </row>
        <row r="310">
          <cell r="C310" t="str">
            <v>Пресс-тройник с ПВ 160 нерж. КТЗ Белтрубпласт</v>
          </cell>
          <cell r="E310">
            <v>523761</v>
          </cell>
        </row>
        <row r="311">
          <cell r="C311" t="str">
            <v>Пресс-тройник с ПВ 140 нерж. КТЗ Белтрубпласт</v>
          </cell>
          <cell r="E311">
            <v>396562</v>
          </cell>
        </row>
        <row r="312">
          <cell r="C312" t="str">
            <v>Пресс-тройник с ПВ 125 нерж. КТЗ Белтрубпласт</v>
          </cell>
          <cell r="E312">
            <v>344414</v>
          </cell>
        </row>
        <row r="313">
          <cell r="C313" t="str">
            <v>Пресс-тройник с ПВ 110 нерж. КТЗ Белтрубпласт</v>
          </cell>
          <cell r="E313">
            <v>266097</v>
          </cell>
        </row>
        <row r="314">
          <cell r="C314" t="str">
            <v>Пресс-тройник с ПВ  90 нерж. КТЗ Белтрубпласт</v>
          </cell>
          <cell r="E314">
            <v>193146</v>
          </cell>
        </row>
        <row r="315">
          <cell r="C315" t="str">
            <v>Пресс-тройник с ПВ  75 нерж. КТЗ Белтрубпласт</v>
          </cell>
          <cell r="E315">
            <v>144856</v>
          </cell>
        </row>
        <row r="316">
          <cell r="C316" t="str">
            <v>Пресс-тройник с ПВ  63 нерж. КТЗ Белтрубпласт</v>
          </cell>
          <cell r="E316">
            <v>115815</v>
          </cell>
        </row>
        <row r="317">
          <cell r="C317" t="str">
            <v>Пресс-тройник с ПВМ  50 нерж. КТЗ Белтрубпласт</v>
          </cell>
          <cell r="E317">
            <v>92570</v>
          </cell>
        </row>
        <row r="318">
          <cell r="C318" t="str">
            <v>Пресс-тройник с ПВ  40 нерж. КТЗ Белтрубпласт</v>
          </cell>
          <cell r="E318">
            <v>58911</v>
          </cell>
        </row>
        <row r="319">
          <cell r="C319" t="str">
            <v>Пресс-тройник с ПВ  32 нерж. КТЗ Белтрубпласт</v>
          </cell>
          <cell r="E319">
            <v>42529</v>
          </cell>
        </row>
        <row r="320">
          <cell r="C320" t="str">
            <v>Тройник прямой ПОЛИМЕРТЕПЛО.ПРО</v>
          </cell>
        </row>
        <row r="321">
          <cell r="C321" t="str">
            <v>Тройник прямой ПОЛИМЕРТЕПЛО.PRO 160-160-160 нерж.</v>
          </cell>
          <cell r="E321">
            <v>576315</v>
          </cell>
        </row>
        <row r="322">
          <cell r="C322" t="str">
            <v>Тройник прямой ПОЛИМЕРТЕПЛО.PRO 140-140-140 нерж.</v>
          </cell>
          <cell r="E322">
            <v>455385</v>
          </cell>
        </row>
        <row r="323">
          <cell r="C323" t="str">
            <v>Тройник прямой ПОЛИМЕРТЕПЛО.PRO 125-125-125 нерж.</v>
          </cell>
          <cell r="E323">
            <v>416640</v>
          </cell>
        </row>
        <row r="324">
          <cell r="C324" t="str">
            <v>Тройник прямой ПОЛИМЕРТЕПЛО.PRO 110-110-110 нерж.</v>
          </cell>
          <cell r="E324">
            <v>310184</v>
          </cell>
        </row>
        <row r="325">
          <cell r="C325" t="str">
            <v>Тройник прямой ПОЛИМЕРТЕПЛО.PRO  90-90-90 нерж.</v>
          </cell>
          <cell r="E325">
            <v>238084</v>
          </cell>
        </row>
        <row r="326">
          <cell r="C326" t="str">
            <v>Тройник прямой ПОЛИМЕРТЕПЛО.PRO  75-75-75 нерж.</v>
          </cell>
          <cell r="E326">
            <v>205104</v>
          </cell>
        </row>
        <row r="327">
          <cell r="C327" t="str">
            <v>Тройник прямой ПОЛИМЕРТЕПЛО.PRO  63-63-63 нерж.</v>
          </cell>
          <cell r="E327">
            <v>144544</v>
          </cell>
        </row>
        <row r="328">
          <cell r="C328" t="str">
            <v>Тройник прямой ПОЛИМЕРТЕПЛО.PRO  50-50-50 нерж.</v>
          </cell>
          <cell r="E328">
            <v>128074</v>
          </cell>
        </row>
        <row r="329">
          <cell r="C329" t="str">
            <v>Тройник прямой ПОЛИМЕРТЕПЛО.PRO  40-40-40 нерж.</v>
          </cell>
          <cell r="E329">
            <v>65079</v>
          </cell>
        </row>
        <row r="330">
          <cell r="C330" t="str">
            <v>Тройник прямой ПОЛИМЕРТЕПЛО.PRO  32-32-32 нерж.</v>
          </cell>
          <cell r="E330">
            <v>57177</v>
          </cell>
        </row>
        <row r="331">
          <cell r="C331" t="str">
            <v>Тройник угловой ПОЛИМЕРТЕПЛО.ПРО</v>
          </cell>
        </row>
        <row r="332">
          <cell r="C332" t="str">
            <v>Тройник угловой ПОЛИМЕРТЕПЛО.PRO 160-160-160 нерж.</v>
          </cell>
          <cell r="E332">
            <v>576803</v>
          </cell>
        </row>
        <row r="333">
          <cell r="C333" t="str">
            <v>Тройник угловой ПОЛИМЕРТЕПЛО.PRO 140-140-140 нерж.</v>
          </cell>
          <cell r="E333">
            <v>453073</v>
          </cell>
        </row>
        <row r="334">
          <cell r="C334" t="str">
            <v>Тройник угловой ПОЛИМЕРТЕПЛО.PRO 125-125-125 нерж.</v>
          </cell>
          <cell r="E334">
            <v>415221</v>
          </cell>
        </row>
        <row r="335">
          <cell r="C335" t="str">
            <v>Тройник угловой ПОЛИМЕРТЕПЛО.PRO 110-110-110 нерж.</v>
          </cell>
          <cell r="E335">
            <v>304198</v>
          </cell>
        </row>
        <row r="336">
          <cell r="C336" t="str">
            <v>Тройник угловой ПОЛИМЕРТЕПЛО.PRO  90-90-90 нерж.</v>
          </cell>
          <cell r="E336">
            <v>239354</v>
          </cell>
        </row>
        <row r="337">
          <cell r="C337" t="str">
            <v>Тройник угловой ПОЛИМЕРТЕПЛО.PRO  75-75-75 нерж.</v>
          </cell>
          <cell r="E337">
            <v>225629</v>
          </cell>
        </row>
        <row r="338">
          <cell r="C338" t="str">
            <v>Тройник угловой ПОЛИМЕРТЕПЛО.PRO  63-63-63 нерж.</v>
          </cell>
          <cell r="E338">
            <v>160546</v>
          </cell>
        </row>
        <row r="339">
          <cell r="C339" t="str">
            <v>Тройник угловой ПОЛИМЕРТЕПЛО.PRO  50-50-50 нерж.</v>
          </cell>
          <cell r="E339">
            <v>138647</v>
          </cell>
        </row>
        <row r="340">
          <cell r="C340" t="str">
            <v>Тройник угловой ПОЛИМЕРТЕПЛО.PRO  40-40-40 нерж.</v>
          </cell>
          <cell r="E340">
            <v>75327</v>
          </cell>
        </row>
        <row r="341">
          <cell r="C341" t="str">
            <v>Тройник угловой ПОЛИМЕРТЕПЛО.PRO  32-32-32 нерж.</v>
          </cell>
          <cell r="E341">
            <v>65389</v>
          </cell>
        </row>
        <row r="342">
          <cell r="C342" t="str">
            <v>Пресс-муфта</v>
          </cell>
        </row>
        <row r="343">
          <cell r="C343" t="str">
            <v>Пресс-муфта 160 нерж. без гильз КТЗ Белтрубпласт</v>
          </cell>
          <cell r="E343">
            <v>109383</v>
          </cell>
        </row>
        <row r="344">
          <cell r="C344" t="str">
            <v>Пресс-муфта 140 нерж. без гильз КТЗ Белтрубпласт</v>
          </cell>
          <cell r="E344">
            <v>91894</v>
          </cell>
        </row>
        <row r="345">
          <cell r="C345" t="str">
            <v>Пресс-муфта 125 нерж. без гильз КТЗ Белтрубпласт</v>
          </cell>
          <cell r="E345">
            <v>86672</v>
          </cell>
        </row>
        <row r="346">
          <cell r="C346" t="str">
            <v>Пресс-муфта 110 нерж. без гильз КТЗ Белтрубпласт</v>
          </cell>
          <cell r="E346">
            <v>52164</v>
          </cell>
        </row>
        <row r="347">
          <cell r="C347" t="str">
            <v>Пресс-муфта  90 нерж. без гильз КТЗ Белтрубпласт</v>
          </cell>
          <cell r="E347">
            <v>29160</v>
          </cell>
        </row>
        <row r="348">
          <cell r="C348" t="str">
            <v>Пресс-муфта  75 нерж. без гильз КТЗ Белтрубпласт</v>
          </cell>
          <cell r="E348">
            <v>26191</v>
          </cell>
        </row>
        <row r="349">
          <cell r="C349" t="str">
            <v>Пресс-муфта  63 нерж. без гильз КТЗ Белтрубпласт</v>
          </cell>
          <cell r="E349">
            <v>22098</v>
          </cell>
        </row>
        <row r="350">
          <cell r="C350" t="str">
            <v>Пресс-муфта  50 нерж. без гильз КТЗ Белтрубпласт</v>
          </cell>
          <cell r="E350">
            <v>14578</v>
          </cell>
        </row>
        <row r="351">
          <cell r="C351" t="str">
            <v>Пресс-муфта  40 (Т) нерж. без гильз КТЗ Белтрубпласт</v>
          </cell>
          <cell r="E351">
            <v>10142</v>
          </cell>
        </row>
        <row r="352">
          <cell r="C352" t="str">
            <v>Пресс-муфта  40 нерж. без гильз КТЗ Белтрубпласт</v>
          </cell>
          <cell r="E352">
            <v>10142</v>
          </cell>
        </row>
        <row r="353">
          <cell r="C353" t="str">
            <v>Пресс-муфта  32 нерж. без гильз КТЗ Белтрубпласт</v>
          </cell>
          <cell r="E353">
            <v>6641</v>
          </cell>
        </row>
        <row r="354">
          <cell r="C354" t="str">
            <v>Пресс-муфта  25 нерж. без гильз КТЗ Белтрубпласт</v>
          </cell>
          <cell r="E354">
            <v>5036</v>
          </cell>
        </row>
        <row r="355">
          <cell r="C355" t="str">
            <v>Пресс-отвод 90 гр.</v>
          </cell>
        </row>
        <row r="356">
          <cell r="C356" t="str">
            <v>Пресс-отвод 90 гр. 160 нерж. без гильз КТЗ Белтрубпласт</v>
          </cell>
          <cell r="E356">
            <v>192673</v>
          </cell>
        </row>
        <row r="357">
          <cell r="C357" t="str">
            <v>Пресс-отвод 90 гр. 140 нерж. без гильз КТЗ Белтрубпласт</v>
          </cell>
          <cell r="E357">
            <v>144294</v>
          </cell>
        </row>
        <row r="358">
          <cell r="C358" t="str">
            <v>Пресс-отвод 90 гр. 125 нерж. без гильз КТЗ Белтрубпласт</v>
          </cell>
          <cell r="E358">
            <v>122550</v>
          </cell>
        </row>
        <row r="359">
          <cell r="C359" t="str">
            <v>Пресс-отвод 90 гр. 110 нерж. без гильз КТЗ Белтрубпласт</v>
          </cell>
          <cell r="E359">
            <v>98320</v>
          </cell>
        </row>
        <row r="360">
          <cell r="C360" t="str">
            <v>Пресс-отвод 90 гр.  90 нерж. без гильз КТЗ Белтрубпласт</v>
          </cell>
          <cell r="E360">
            <v>69597</v>
          </cell>
        </row>
        <row r="361">
          <cell r="C361" t="str">
            <v>Пресс-отвод 90 гр.  75 нерж. без гильз КТЗ Белтрубпласт</v>
          </cell>
          <cell r="E361">
            <v>73945</v>
          </cell>
        </row>
        <row r="362">
          <cell r="C362" t="str">
            <v>Пресс-отвод 90 гр.  63 нерж. без гильз КТЗ Белтрубпласт</v>
          </cell>
          <cell r="E362">
            <v>62238</v>
          </cell>
        </row>
        <row r="363">
          <cell r="C363" t="str">
            <v>Пресс-отвод 90 гр.  50 нерж. без гильз КТЗ Белтрубпласт</v>
          </cell>
          <cell r="E363">
            <v>28314</v>
          </cell>
        </row>
        <row r="364">
          <cell r="C364" t="str">
            <v>Пресс-отвод 90 гр.  40 (Т) нерж. без гильз КТЗ Белтрубпласт</v>
          </cell>
          <cell r="E364">
            <v>26893</v>
          </cell>
        </row>
        <row r="365">
          <cell r="C365" t="str">
            <v>Пресс-отвод 90 гр.  40 нерж. без гильз КТЗ Белтрубпласт</v>
          </cell>
          <cell r="E365">
            <v>26893</v>
          </cell>
        </row>
        <row r="366">
          <cell r="C366" t="str">
            <v>Пресс-отвод 90 гр.  32 нерж. без гильз КТЗ Белтрубпласт</v>
          </cell>
          <cell r="E366">
            <v>15375</v>
          </cell>
        </row>
        <row r="367">
          <cell r="C367" t="str">
            <v>Пресс-отвод 90 гр.  25 нерж. без гильз КТЗ Белтрубпласт</v>
          </cell>
          <cell r="E367">
            <v>12652</v>
          </cell>
        </row>
        <row r="368">
          <cell r="C368" t="str">
            <v>Пресс-тройник</v>
          </cell>
        </row>
        <row r="369">
          <cell r="C369" t="str">
            <v>Пресс-тройник 160 нерж. без гильз КТЗ Белтрубпласт</v>
          </cell>
          <cell r="E369">
            <v>264609</v>
          </cell>
        </row>
        <row r="370">
          <cell r="C370" t="str">
            <v>Пресс-тройник 140 нерж. без гильз КТЗ Белтрубпласт</v>
          </cell>
          <cell r="E370">
            <v>189107</v>
          </cell>
        </row>
        <row r="371">
          <cell r="C371" t="str">
            <v>Пресс-тройник 125 нерж. без гильз КТЗ Белтрубпласт</v>
          </cell>
          <cell r="E371">
            <v>154366</v>
          </cell>
        </row>
        <row r="372">
          <cell r="C372" t="str">
            <v>Пресс-тройник 110 нерж. без гильз КТЗ Белтрубпласт</v>
          </cell>
          <cell r="E372">
            <v>115115</v>
          </cell>
        </row>
        <row r="373">
          <cell r="C373" t="str">
            <v>Пресс-тройник  90 нерж. без гильз КТЗ Белтрубпласт</v>
          </cell>
          <cell r="E373">
            <v>75539</v>
          </cell>
        </row>
        <row r="374">
          <cell r="C374" t="str">
            <v>Пресс-тройник  75 нерж. без гильз КТЗ Белтрубпласт</v>
          </cell>
          <cell r="E374">
            <v>78276</v>
          </cell>
        </row>
        <row r="375">
          <cell r="C375" t="str">
            <v>Пресс-тройник  63 нерж. без гильз КТЗ Белтрубпласт</v>
          </cell>
          <cell r="E375">
            <v>58960</v>
          </cell>
        </row>
        <row r="376">
          <cell r="C376" t="str">
            <v>Пресс-тройник  50 нерж. без гильз КТЗ Белтрубпласт</v>
          </cell>
          <cell r="E376">
            <v>46926</v>
          </cell>
        </row>
        <row r="377">
          <cell r="C377" t="str">
            <v>Пресс-тройник  40 (Т) нерж. без гильз КТЗ Белтрубпласт</v>
          </cell>
          <cell r="E377">
            <v>41754</v>
          </cell>
        </row>
        <row r="378">
          <cell r="C378" t="str">
            <v>Пресс-тройник  40 нерж. без гильз КТЗ Белтрубпласт</v>
          </cell>
          <cell r="E378">
            <v>41754</v>
          </cell>
        </row>
        <row r="379">
          <cell r="C379" t="str">
            <v>Пресс-тройник  32 нерж. без гильз КТЗ Белтрубпласт</v>
          </cell>
          <cell r="E379">
            <v>30061</v>
          </cell>
        </row>
        <row r="380">
          <cell r="C380" t="str">
            <v>Пресс-тройник  25 нерж. без гильз КТЗ Белтрубпласт</v>
          </cell>
          <cell r="E380">
            <v>23288</v>
          </cell>
        </row>
        <row r="381">
          <cell r="C381" t="str">
            <v>Гильза надвижная (Т)</v>
          </cell>
        </row>
        <row r="382">
          <cell r="C382" t="str">
            <v>Гильза надвижная 160 (Т) нерж. КТЗ Белтрубпласт</v>
          </cell>
          <cell r="E382">
            <v>69474</v>
          </cell>
        </row>
        <row r="383">
          <cell r="C383" t="str">
            <v>Гильза надвижная 140 (Т) нерж. КТЗ Белтрубпласт</v>
          </cell>
          <cell r="E383">
            <v>54027</v>
          </cell>
        </row>
        <row r="384">
          <cell r="C384" t="str">
            <v>Гильза надвижная 125 (Т) нерж. КТЗ Белтрубпласт</v>
          </cell>
          <cell r="E384">
            <v>46918</v>
          </cell>
        </row>
        <row r="385">
          <cell r="C385" t="str">
            <v>Гильза надвижная 110 (Т) нерж. КТЗ Белтрубпласт</v>
          </cell>
          <cell r="E385">
            <v>42380</v>
          </cell>
        </row>
        <row r="386">
          <cell r="C386" t="str">
            <v>Гильза надвижная  90 (Т) нерж. КТЗ Белтрубпласт</v>
          </cell>
          <cell r="E386">
            <v>26344</v>
          </cell>
        </row>
        <row r="387">
          <cell r="C387" t="str">
            <v>Гильза надвижная  75 (Т) нерж. КТЗ Белтрубпласт</v>
          </cell>
          <cell r="E387">
            <v>22112</v>
          </cell>
        </row>
        <row r="388">
          <cell r="C388" t="str">
            <v>Гильза надвижная  63 (Т) нерж. КТЗ Белтрубпласт</v>
          </cell>
          <cell r="E388">
            <v>14125</v>
          </cell>
        </row>
        <row r="389">
          <cell r="C389" t="str">
            <v>Гильза надвижная  50 (Т) нерж. КТЗ Белтрубпласт</v>
          </cell>
          <cell r="E389">
            <v>8072</v>
          </cell>
        </row>
        <row r="390">
          <cell r="C390" t="str">
            <v>Гильза надвижная  40 (Т) нерж. КТЗ Белтрубпласт</v>
          </cell>
          <cell r="E390">
            <v>3932</v>
          </cell>
        </row>
        <row r="391">
          <cell r="C391" t="str">
            <v>Гильза надвижная (Р)</v>
          </cell>
        </row>
        <row r="392">
          <cell r="C392" t="str">
            <v>Гильза надвижная 110 (Р) нерж. КТЗ Белтрубпласт</v>
          </cell>
          <cell r="E392">
            <v>18611</v>
          </cell>
        </row>
        <row r="393">
          <cell r="C393" t="str">
            <v>Гильза надвижная  90 (Р) нерж. КТЗ Белтрубпласт</v>
          </cell>
          <cell r="E393">
            <v>14202</v>
          </cell>
        </row>
        <row r="394">
          <cell r="C394" t="str">
            <v>Гильза надвижная  75 (Р) нерж. КТЗ Белтрубпласт</v>
          </cell>
          <cell r="E394">
            <v>12308</v>
          </cell>
        </row>
        <row r="395">
          <cell r="C395" t="str">
            <v>Гильза надвижная  63 (Р) нерж. КТЗ Белтрубпласт</v>
          </cell>
          <cell r="E395">
            <v>7944</v>
          </cell>
        </row>
        <row r="396">
          <cell r="C396" t="str">
            <v>Гильза надвижная  50 (Р) нерж. КТЗ Белтрубпласт</v>
          </cell>
          <cell r="E396">
            <v>5061</v>
          </cell>
        </row>
        <row r="397">
          <cell r="C397" t="str">
            <v>Гильза надвижная  40 (Р) нерж. КТЗ Белтрубпласт</v>
          </cell>
          <cell r="E397">
            <v>3575</v>
          </cell>
        </row>
        <row r="398">
          <cell r="C398" t="str">
            <v>Гильза надвижная  32 (Р) нерж. КТЗ Белтрубпласт</v>
          </cell>
          <cell r="E398">
            <v>2927</v>
          </cell>
        </row>
        <row r="399">
          <cell r="C399" t="str">
            <v>Гильза надвижная  25 (Р) нерж. КТЗ Белтрубпласт</v>
          </cell>
          <cell r="E399">
            <v>2554</v>
          </cell>
        </row>
        <row r="400">
          <cell r="C400" t="str">
            <v>Комплект для изоляции отвода</v>
          </cell>
        </row>
        <row r="401">
          <cell r="C401" t="str">
            <v>Комплект для изоляции отвода 225/160</v>
          </cell>
          <cell r="E401">
            <v>33706</v>
          </cell>
        </row>
        <row r="402">
          <cell r="C402" t="str">
            <v>Комплект для изоляции отвода 160/90</v>
          </cell>
          <cell r="E402">
            <v>26117</v>
          </cell>
        </row>
        <row r="403">
          <cell r="C403" t="str">
            <v>Комплект для изоляции стыка</v>
          </cell>
        </row>
        <row r="404">
          <cell r="C404" t="str">
            <v>Комплект для изоляции стыка 315х315 L=1300</v>
          </cell>
          <cell r="E404">
            <v>15136</v>
          </cell>
        </row>
        <row r="405">
          <cell r="C405" t="str">
            <v>Комплект для изоляции стыка 225/160</v>
          </cell>
          <cell r="E405">
            <v>38224</v>
          </cell>
        </row>
        <row r="406">
          <cell r="C406" t="str">
            <v>Комплект для изоляции стыка 225х225 L=900</v>
          </cell>
          <cell r="E406">
            <v>12567</v>
          </cell>
        </row>
        <row r="407">
          <cell r="C407" t="str">
            <v>Комплект для изоляции стыка 200х200 L=900</v>
          </cell>
          <cell r="E407">
            <v>11552</v>
          </cell>
        </row>
        <row r="408">
          <cell r="C408" t="str">
            <v>Комплект для изоляции стыка 180х180 L=900</v>
          </cell>
          <cell r="E408">
            <v>10611</v>
          </cell>
        </row>
        <row r="409">
          <cell r="C409" t="str">
            <v>Комплект для изоляции стыка 160х160 L=900</v>
          </cell>
          <cell r="E409">
            <v>9522</v>
          </cell>
        </row>
        <row r="410">
          <cell r="C410" t="str">
            <v>Комплект для изоляции стыка 145х145 L=800</v>
          </cell>
          <cell r="E410">
            <v>8582</v>
          </cell>
        </row>
        <row r="411">
          <cell r="C411" t="str">
            <v>Комплект для изоляции стыка 140х140 L=800</v>
          </cell>
          <cell r="E411">
            <v>0</v>
          </cell>
        </row>
        <row r="412">
          <cell r="C412" t="str">
            <v>Комплект для изоляции стыка 125х125 L=800</v>
          </cell>
          <cell r="E412">
            <v>8209</v>
          </cell>
        </row>
        <row r="413">
          <cell r="C413" t="str">
            <v>Комплект для изоляции стыка 110х110 L=800</v>
          </cell>
          <cell r="E413">
            <v>7464</v>
          </cell>
        </row>
        <row r="414">
          <cell r="C414" t="str">
            <v>Комплект для изоляции стыка 100х100 L=800</v>
          </cell>
          <cell r="E414">
            <v>7296</v>
          </cell>
        </row>
        <row r="415">
          <cell r="C415" t="str">
            <v>Комплект для изоляции стыка  90х90 L=800</v>
          </cell>
          <cell r="E415">
            <v>7153</v>
          </cell>
        </row>
        <row r="416">
          <cell r="C416" t="str">
            <v>Комплект для изоляции стыка  90х90 L=700</v>
          </cell>
          <cell r="E416">
            <v>6685</v>
          </cell>
        </row>
        <row r="417">
          <cell r="C417" t="str">
            <v>Комплект для изоляции стыка  75х75 L=800</v>
          </cell>
          <cell r="E417">
            <v>7074</v>
          </cell>
        </row>
        <row r="418">
          <cell r="C418" t="str">
            <v>Комплект для изоляции стыка  63х63 L=800</v>
          </cell>
          <cell r="E418">
            <v>7074</v>
          </cell>
        </row>
        <row r="420">
          <cell r="C420" t="str">
            <v>Комплект для изоляции стыка 225х225 L=600</v>
          </cell>
          <cell r="E420">
            <v>8821</v>
          </cell>
        </row>
        <row r="421">
          <cell r="C421" t="str">
            <v>Комплект для изоляции стыка 200х200 L=600</v>
          </cell>
          <cell r="E421">
            <v>7715</v>
          </cell>
        </row>
        <row r="422">
          <cell r="C422" t="str">
            <v>Комплект для изоляции стыка 180х180 L=600</v>
          </cell>
          <cell r="E422">
            <v>7550</v>
          </cell>
        </row>
        <row r="423">
          <cell r="C423" t="str">
            <v>Комплект для изоляции стыка 160х160 L=600</v>
          </cell>
          <cell r="E423">
            <v>6664</v>
          </cell>
        </row>
        <row r="424">
          <cell r="C424" t="str">
            <v>Комплект для изоляции стыка 145х145 L=600</v>
          </cell>
          <cell r="E424">
            <v>6002</v>
          </cell>
        </row>
        <row r="425">
          <cell r="C425" t="str">
            <v>Комплект для изоляции стыка 125х125 L=600</v>
          </cell>
          <cell r="E425">
            <v>5432</v>
          </cell>
        </row>
        <row r="426">
          <cell r="C426" t="str">
            <v>Комплект для изоляции стыка 110х110 L=600</v>
          </cell>
          <cell r="E426">
            <v>4864</v>
          </cell>
        </row>
        <row r="427">
          <cell r="C427" t="str">
            <v>Комплект для изоляции стыка 100х100 L=600</v>
          </cell>
          <cell r="E427">
            <v>4557</v>
          </cell>
        </row>
        <row r="428">
          <cell r="C428" t="str">
            <v>Комплект для изоляции стыка  90х90 L=600</v>
          </cell>
          <cell r="E428">
            <v>4159</v>
          </cell>
        </row>
        <row r="429">
          <cell r="C429" t="str">
            <v>Комплект для изоляции стыка  75х75 L=600</v>
          </cell>
          <cell r="E429">
            <v>3727</v>
          </cell>
        </row>
        <row r="430">
          <cell r="C430" t="str">
            <v>Комплект для изоляции тройника</v>
          </cell>
        </row>
        <row r="431">
          <cell r="C431" t="str">
            <v>Компл. для изоляции тройника 225/160-225/160-225/160</v>
          </cell>
          <cell r="E431">
            <v>92857</v>
          </cell>
        </row>
        <row r="432">
          <cell r="C432" t="str">
            <v>Компл. для изоляции тройника 160/125-160/125-160/125</v>
          </cell>
          <cell r="E432">
            <v>0</v>
          </cell>
        </row>
        <row r="433">
          <cell r="C433" t="str">
            <v>Компл. для изоляции тройника 160/90-160/63-160/90</v>
          </cell>
          <cell r="E433">
            <v>73531</v>
          </cell>
        </row>
        <row r="434">
          <cell r="C434" t="str">
            <v>Компл. для изоляции тройника 110/63-110/63-110/63</v>
          </cell>
          <cell r="E434">
            <v>55206</v>
          </cell>
        </row>
        <row r="435">
          <cell r="C435" t="str">
            <v>Комплект для изоляции тройника (Изопрофлекс-115А/1,6)</v>
          </cell>
        </row>
        <row r="436">
          <cell r="C436" t="str">
            <v>Компл. для изоляции тройника 180/100-180/100-180/100</v>
          </cell>
          <cell r="E436">
            <v>88901</v>
          </cell>
        </row>
        <row r="437">
          <cell r="C437" t="str">
            <v>Пена для изоляции</v>
          </cell>
        </row>
        <row r="438">
          <cell r="C438" t="str">
            <v>Пена для изоляции №10</v>
          </cell>
          <cell r="E438">
            <v>11282</v>
          </cell>
        </row>
        <row r="439">
          <cell r="C439" t="str">
            <v>Пена для изоляции №7</v>
          </cell>
          <cell r="E439">
            <v>4107</v>
          </cell>
        </row>
        <row r="440">
          <cell r="C440" t="str">
            <v>Пена для изоляции №4</v>
          </cell>
          <cell r="E440">
            <v>2391</v>
          </cell>
        </row>
        <row r="441">
          <cell r="C441" t="str">
            <v>Система компонентов КЗС 273/450</v>
          </cell>
          <cell r="E441">
            <v>11282</v>
          </cell>
        </row>
        <row r="442">
          <cell r="C442" t="str">
            <v>Система компонентов КЗС 219/315</v>
          </cell>
          <cell r="E442">
            <v>4107</v>
          </cell>
        </row>
        <row r="443">
          <cell r="C443" t="str">
            <v>Система компонентов КЗС 089/180</v>
          </cell>
          <cell r="E443">
            <v>2391</v>
          </cell>
        </row>
        <row r="444">
          <cell r="C444" t="str">
            <v>Уплотнитель стеновой</v>
          </cell>
        </row>
        <row r="445">
          <cell r="C445" t="str">
            <v>Уплотнитель стеновой 315</v>
          </cell>
          <cell r="E445">
            <v>3876</v>
          </cell>
        </row>
        <row r="446">
          <cell r="C446" t="str">
            <v>Уплотнитель стеновой 225</v>
          </cell>
          <cell r="E446">
            <v>1813</v>
          </cell>
        </row>
        <row r="447">
          <cell r="C447" t="str">
            <v>Уплотнитель стеновой 200</v>
          </cell>
          <cell r="E447">
            <v>1643</v>
          </cell>
        </row>
        <row r="448">
          <cell r="C448" t="str">
            <v>Уплотнитель стеновой 180</v>
          </cell>
          <cell r="E448">
            <v>1643</v>
          </cell>
        </row>
        <row r="449">
          <cell r="C449" t="str">
            <v>Уплотнитель стеновой 160</v>
          </cell>
          <cell r="E449">
            <v>1526</v>
          </cell>
        </row>
        <row r="450">
          <cell r="C450" t="str">
            <v>Уплотнитель стеновой 145</v>
          </cell>
          <cell r="E450">
            <v>1348</v>
          </cell>
        </row>
        <row r="451">
          <cell r="C451" t="str">
            <v>Уплотнитель стеновой 140</v>
          </cell>
          <cell r="E451">
            <v>1348</v>
          </cell>
        </row>
        <row r="452">
          <cell r="C452" t="str">
            <v>Уплотнитель стеновой 125</v>
          </cell>
          <cell r="E452">
            <v>1199</v>
          </cell>
        </row>
        <row r="453">
          <cell r="C453" t="str">
            <v>Уплотнитель стеновой 110</v>
          </cell>
          <cell r="E453">
            <v>1177</v>
          </cell>
        </row>
        <row r="454">
          <cell r="C454" t="str">
            <v>Уплотнитель стеновой 100</v>
          </cell>
          <cell r="E454">
            <v>1145</v>
          </cell>
        </row>
        <row r="455">
          <cell r="C455" t="str">
            <v>Уплотнитель стеновой  90</v>
          </cell>
          <cell r="E455">
            <v>1115</v>
          </cell>
        </row>
        <row r="456">
          <cell r="C456" t="str">
            <v>Уплотнитель стеновой  75</v>
          </cell>
          <cell r="E456">
            <v>919</v>
          </cell>
        </row>
        <row r="457">
          <cell r="C457" t="str">
            <v>Уплотнитель стеновой  63</v>
          </cell>
          <cell r="E457">
            <v>834</v>
          </cell>
        </row>
        <row r="458">
          <cell r="C458" t="str">
            <v>Лента сигнальная</v>
          </cell>
        </row>
        <row r="459">
          <cell r="C459" t="str">
            <v>Лента сигнальная детекционная "Тепло"</v>
          </cell>
          <cell r="E459">
            <v>78</v>
          </cell>
        </row>
        <row r="460">
          <cell r="C460" t="str">
            <v>Лента сигнальная "Тепло"</v>
          </cell>
          <cell r="E460">
            <v>69</v>
          </cell>
        </row>
        <row r="461">
          <cell r="C461" t="str">
            <v>Предохранитель концевой</v>
          </cell>
        </row>
        <row r="462">
          <cell r="C462" t="str">
            <v>Предохранитель концевой DHEC2800 225/270</v>
          </cell>
          <cell r="E462">
            <v>6581</v>
          </cell>
        </row>
        <row r="463">
          <cell r="C463" t="str">
            <v>Предохранитель концевой REC315 160/270, 225/315</v>
          </cell>
          <cell r="E463">
            <v>11708</v>
          </cell>
        </row>
        <row r="464">
          <cell r="C464" t="str">
            <v>Предохранитель концевой REC250 160/200, 160/225</v>
          </cell>
          <cell r="E464">
            <v>7342</v>
          </cell>
        </row>
        <row r="465">
          <cell r="C465" t="str">
            <v>Предохранитель концевой REC225 90/160, 110/145, 110/160, 125/160, 125/180, 140/180, 140/200, 140/225</v>
          </cell>
          <cell r="E465">
            <v>5875</v>
          </cell>
        </row>
        <row r="466">
          <cell r="C466" t="str">
            <v>Предохранитель концевой REC140 63/100, 63/110, 75/110, 75/125, 90/125, 90/145</v>
          </cell>
          <cell r="E466">
            <v>3802</v>
          </cell>
        </row>
        <row r="467">
          <cell r="C467" t="str">
            <v>Предохранитель концевой REC110 40/75, 50/90, 50/100, 50/110</v>
          </cell>
          <cell r="E467">
            <v>3802</v>
          </cell>
        </row>
        <row r="468">
          <cell r="C468" t="str">
            <v>Предохранитель концевой REC90 25/63, 32/75, 32/90</v>
          </cell>
          <cell r="E468">
            <v>3315</v>
          </cell>
        </row>
        <row r="469">
          <cell r="C469" t="str">
            <v>Предохранитель концевой ТЗИ  90 25/63, 32/75, 32/90, 40/75, 40/90</v>
          </cell>
          <cell r="E469">
            <v>2516</v>
          </cell>
        </row>
        <row r="470">
          <cell r="C470" t="str">
            <v>Предохранитель концевой ТЗИ 110 50/90, 50/100, 63/100, 63/110</v>
          </cell>
          <cell r="E470">
            <v>2884</v>
          </cell>
        </row>
        <row r="471">
          <cell r="C471" t="str">
            <v>Предохранитель концевой ТЗИ 140 75/110, 75/125, 90/125, 90/145</v>
          </cell>
          <cell r="E471">
            <v>2884</v>
          </cell>
        </row>
        <row r="472">
          <cell r="C472" t="str">
            <v>Предохранитель концевой ТЗИ 180 110/145, 110/160, 125/160, 125/180</v>
          </cell>
          <cell r="E472">
            <v>4457</v>
          </cell>
        </row>
        <row r="473">
          <cell r="C473" t="str">
            <v>Предохранитель концевой ТЗИ 225 110/145, 110/160, 125/160, 125/180, 140/180, 140/200</v>
          </cell>
          <cell r="E473">
            <v>4457</v>
          </cell>
        </row>
        <row r="474">
          <cell r="C474" t="str">
            <v>Предохранитель концевой ТЗИ 250 160/200, 160/225</v>
          </cell>
          <cell r="E474">
            <v>5568</v>
          </cell>
        </row>
        <row r="475">
          <cell r="C475" t="str">
            <v>Предохранитель концевой ТЗИ 315 160/270, 225/315</v>
          </cell>
          <cell r="E475">
            <v>9006</v>
          </cell>
        </row>
        <row r="476">
          <cell r="C476" t="str">
            <v>Предохранитель концевой (две трубы в оболочке)</v>
          </cell>
        </row>
        <row r="477">
          <cell r="C477" t="str">
            <v>Предохранитель концевой CSS2-90 (63+63)/180</v>
          </cell>
          <cell r="E477">
            <v>10819</v>
          </cell>
        </row>
        <row r="478">
          <cell r="C478" t="str">
            <v>Предохранитель концевой CSS2-70 (50+50)/160</v>
          </cell>
          <cell r="E478">
            <v>8718</v>
          </cell>
        </row>
        <row r="479">
          <cell r="C479" t="str">
            <v>Предохранитель концевой CSS2-30 (32+32)/110-(40+40)/125</v>
          </cell>
          <cell r="E479">
            <v>6401</v>
          </cell>
        </row>
        <row r="480">
          <cell r="C480" t="str">
            <v>Предохранитель концевой CSS2-10 (25+25)/90</v>
          </cell>
          <cell r="E480">
            <v>6401</v>
          </cell>
        </row>
        <row r="481">
          <cell r="C481" t="str">
            <v>Предохранитель концевой ТЗИ 2х25(40)/125 (25+25)/90-(40+40)/125</v>
          </cell>
          <cell r="E481">
            <v>9155</v>
          </cell>
        </row>
        <row r="482">
          <cell r="C482" t="str">
            <v>Предохранитель концевой ТЗИ 2х50/200(225) (50+50)/160-(63+63)/180</v>
          </cell>
          <cell r="E482">
            <v>11010</v>
          </cell>
        </row>
        <row r="483">
          <cell r="C483" t="str">
            <v>Предохранитель концевой ТЗИ 1-2 (40+40)/125-(50+50)/160</v>
          </cell>
          <cell r="E483">
            <v>6743</v>
          </cell>
        </row>
        <row r="484">
          <cell r="C484" t="str">
            <v>Рем. комплект изоляции</v>
          </cell>
        </row>
        <row r="485">
          <cell r="C485" t="str">
            <v>Лента термоусаживаемая WPC65M-17x100-RL</v>
          </cell>
          <cell r="E485">
            <v>3216</v>
          </cell>
        </row>
        <row r="486">
          <cell r="C486" t="str">
            <v>Пластины замковые</v>
          </cell>
          <cell r="E486">
            <v>331</v>
          </cell>
        </row>
        <row r="487">
          <cell r="C487" t="str">
            <v>Комплект гидравлического инструмента</v>
          </cell>
        </row>
        <row r="488">
          <cell r="C488" t="str">
            <v>Комплект гидравлического инструмента для обжатия фитингов 225 КТЗ Белтрубпласт</v>
          </cell>
          <cell r="E488">
            <v>1667094</v>
          </cell>
        </row>
        <row r="489">
          <cell r="C489" t="str">
            <v>Комплект инструмента для обжима фитингов способом протяжки 50-160 КТЗ Белтрубпласт</v>
          </cell>
          <cell r="E489">
            <v>1768998</v>
          </cell>
        </row>
        <row r="490">
          <cell r="C490" t="str">
            <v>Комплект гидравлического инструмента  25-110 для ФПВ КТЗ Белтрубпласт</v>
          </cell>
          <cell r="E490">
            <v>504787</v>
          </cell>
        </row>
        <row r="491">
          <cell r="C491" t="str">
            <v>Комплект гидравлического инструмента 125-160 для ФПВ КТЗ Белтрубпласт</v>
          </cell>
          <cell r="E491">
            <v>512438</v>
          </cell>
        </row>
        <row r="492">
          <cell r="C492" t="str">
            <v>Комплект гидравлического инструмента  25-110 КТЗ Белтрубпласт</v>
          </cell>
          <cell r="E492">
            <v>708602</v>
          </cell>
        </row>
        <row r="493">
          <cell r="C493" t="str">
            <v>Комплект гидравлического инструмента 125-160 КТЗ Белтрубпласт</v>
          </cell>
          <cell r="E493">
            <v>696946</v>
          </cell>
        </row>
        <row r="494">
          <cell r="C494" t="str">
            <v>Комплект для обогрева</v>
          </cell>
        </row>
        <row r="495">
          <cell r="C495" t="str">
            <v>Кабель саморегулирующийся нагревательный 15НТР2-ВТ</v>
          </cell>
          <cell r="E495">
            <v>1173</v>
          </cell>
        </row>
        <row r="496">
          <cell r="C496" t="str">
            <v>Комплект для заделки нагр. кабеля ТКТ/М</v>
          </cell>
          <cell r="E496">
            <v>533</v>
          </cell>
        </row>
        <row r="497">
          <cell r="C497" t="str">
            <v>Контроллер TSTAB</v>
          </cell>
          <cell r="E497">
            <v>4594</v>
          </cell>
        </row>
        <row r="498">
          <cell r="C498" t="str">
            <v>Инструмент</v>
          </cell>
        </row>
        <row r="499">
          <cell r="C499" t="str">
            <v>Сварочный аппарат ТРАССА М с SD картой в транспортировочном контейнере</v>
          </cell>
          <cell r="E499">
            <v>157000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k-flex.ru/" TargetMode="External"/><Relationship Id="rId1" Type="http://schemas.openxmlformats.org/officeDocument/2006/relationships/hyperlink" Target="mailto:info@tk-flex.ru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tk-flex.ru/" TargetMode="External"/><Relationship Id="rId1" Type="http://schemas.openxmlformats.org/officeDocument/2006/relationships/hyperlink" Target="mailto:info@tk-flex.ru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tk-flex.ru/" TargetMode="External"/><Relationship Id="rId1" Type="http://schemas.openxmlformats.org/officeDocument/2006/relationships/hyperlink" Target="mailto:info@tk-flex.ru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tk-flex.ru/" TargetMode="External"/><Relationship Id="rId1" Type="http://schemas.openxmlformats.org/officeDocument/2006/relationships/hyperlink" Target="mailto:info@tk-flex.ru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tk-flex.ru/" TargetMode="External"/><Relationship Id="rId1" Type="http://schemas.openxmlformats.org/officeDocument/2006/relationships/hyperlink" Target="mailto:info@tk-flex.ru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tk-flex.ru/" TargetMode="External"/><Relationship Id="rId1" Type="http://schemas.openxmlformats.org/officeDocument/2006/relationships/hyperlink" Target="mailto:info@tk-flex.ru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tk-flex.ru/" TargetMode="External"/><Relationship Id="rId1" Type="http://schemas.openxmlformats.org/officeDocument/2006/relationships/hyperlink" Target="mailto:info@tk-flex.ru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info@polymerteplo.ru" TargetMode="External"/><Relationship Id="rId1" Type="http://schemas.openxmlformats.org/officeDocument/2006/relationships/hyperlink" Target="http://www.polymerteplo.ru/products/" TargetMode="External"/><Relationship Id="rId4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63"/>
  <sheetViews>
    <sheetView tabSelected="1" view="pageBreakPreview" zoomScaleNormal="100" zoomScaleSheetLayoutView="100" workbookViewId="0">
      <selection activeCell="B12" sqref="B12"/>
    </sheetView>
  </sheetViews>
  <sheetFormatPr defaultRowHeight="15.6" x14ac:dyDescent="0.3"/>
  <cols>
    <col min="1" max="1" width="3.88671875" style="3" bestFit="1" customWidth="1"/>
    <col min="2" max="2" width="70" style="2" bestFit="1" customWidth="1"/>
    <col min="3" max="3" width="9.109375" style="3"/>
    <col min="4" max="5" width="16" style="3" customWidth="1"/>
  </cols>
  <sheetData>
    <row r="1" spans="1:5" x14ac:dyDescent="0.3">
      <c r="A1" s="17"/>
      <c r="B1" s="18"/>
      <c r="C1" s="17"/>
      <c r="D1" s="17"/>
      <c r="E1" s="17"/>
    </row>
    <row r="2" spans="1:5" ht="17.399999999999999" x14ac:dyDescent="0.3">
      <c r="A2" s="17"/>
      <c r="B2" s="111" t="s">
        <v>548</v>
      </c>
      <c r="C2" s="111"/>
      <c r="D2" s="111"/>
      <c r="E2" s="111"/>
    </row>
    <row r="3" spans="1:5" ht="17.399999999999999" x14ac:dyDescent="0.3">
      <c r="A3" s="17"/>
      <c r="B3" s="111" t="s">
        <v>549</v>
      </c>
      <c r="C3" s="111"/>
      <c r="D3" s="111"/>
      <c r="E3" s="111"/>
    </row>
    <row r="4" spans="1:5" ht="18" x14ac:dyDescent="0.3">
      <c r="A4" s="17"/>
      <c r="B4" s="112" t="s">
        <v>550</v>
      </c>
      <c r="C4" s="112"/>
      <c r="D4" s="112"/>
      <c r="E4" s="112"/>
    </row>
    <row r="5" spans="1:5" ht="18" x14ac:dyDescent="0.3">
      <c r="A5" s="17"/>
      <c r="B5" s="112" t="s">
        <v>551</v>
      </c>
      <c r="C5" s="112"/>
      <c r="D5" s="112"/>
      <c r="E5" s="112"/>
    </row>
    <row r="6" spans="1:5" x14ac:dyDescent="0.3">
      <c r="A6" s="17"/>
      <c r="B6" s="18"/>
      <c r="C6" s="17"/>
      <c r="D6" s="17"/>
      <c r="E6" s="17"/>
    </row>
    <row r="7" spans="1:5" ht="40.799999999999997" thickBot="1" x14ac:dyDescent="0.35">
      <c r="A7" s="17"/>
      <c r="B7" s="108" t="s">
        <v>552</v>
      </c>
      <c r="C7" s="109"/>
      <c r="D7" s="109"/>
      <c r="E7" s="17"/>
    </row>
    <row r="8" spans="1:5" x14ac:dyDescent="0.3">
      <c r="A8" s="17"/>
      <c r="B8" s="18" t="s">
        <v>53</v>
      </c>
      <c r="C8" s="17"/>
      <c r="D8" s="17"/>
      <c r="E8" s="17"/>
    </row>
    <row r="9" spans="1:5" x14ac:dyDescent="0.3">
      <c r="A9" s="17"/>
      <c r="B9" s="110" t="s">
        <v>554</v>
      </c>
      <c r="C9" s="17"/>
      <c r="D9" s="17"/>
      <c r="E9" s="17"/>
    </row>
    <row r="10" spans="1:5" x14ac:dyDescent="0.3">
      <c r="A10" s="17"/>
      <c r="B10" s="18" t="s">
        <v>50</v>
      </c>
      <c r="C10" s="17"/>
      <c r="D10" s="17"/>
      <c r="E10" s="17"/>
    </row>
    <row r="11" spans="1:5" ht="16.2" thickBot="1" x14ac:dyDescent="0.35">
      <c r="A11" s="17"/>
      <c r="B11" s="26"/>
      <c r="D11" s="17"/>
      <c r="E11" s="17"/>
    </row>
    <row r="12" spans="1:5" s="7" customFormat="1" ht="31.8" thickBot="1" x14ac:dyDescent="0.35">
      <c r="A12" s="92" t="s">
        <v>0</v>
      </c>
      <c r="B12" s="93" t="s">
        <v>1</v>
      </c>
      <c r="C12" s="93" t="s">
        <v>52</v>
      </c>
      <c r="D12" s="93" t="s">
        <v>39</v>
      </c>
      <c r="E12" s="94" t="s">
        <v>40</v>
      </c>
    </row>
    <row r="13" spans="1:5" x14ac:dyDescent="0.3">
      <c r="A13" s="12"/>
      <c r="B13" s="10" t="s">
        <v>41</v>
      </c>
      <c r="C13" s="10"/>
      <c r="D13" s="10"/>
      <c r="E13" s="10"/>
    </row>
    <row r="14" spans="1:5" x14ac:dyDescent="0.3">
      <c r="A14" s="5">
        <v>1</v>
      </c>
      <c r="B14" s="1" t="s">
        <v>2</v>
      </c>
      <c r="C14" s="4" t="s">
        <v>104</v>
      </c>
      <c r="D14" s="6">
        <f>SUMIF(СВОД!$C$13:$C$499,КАСАФЛЕКС!B14,СВОД!$E$13:$E$499)</f>
        <v>28132</v>
      </c>
      <c r="E14" s="14">
        <f t="shared" ref="E14:E19" si="0">D14*1.22</f>
        <v>34321.040000000001</v>
      </c>
    </row>
    <row r="15" spans="1:5" x14ac:dyDescent="0.3">
      <c r="A15" s="5">
        <f t="shared" ref="A15:A19" si="1">A14+1</f>
        <v>2</v>
      </c>
      <c r="B15" s="1" t="s">
        <v>3</v>
      </c>
      <c r="C15" s="4" t="s">
        <v>104</v>
      </c>
      <c r="D15" s="6">
        <f>SUMIF(СВОД!$C$13:$C$499,КАСАФЛЕКС!B15,СВОД!$E$13:$E$499)</f>
        <v>23918</v>
      </c>
      <c r="E15" s="14">
        <f t="shared" si="0"/>
        <v>29179.96</v>
      </c>
    </row>
    <row r="16" spans="1:5" x14ac:dyDescent="0.3">
      <c r="A16" s="5">
        <f t="shared" si="1"/>
        <v>3</v>
      </c>
      <c r="B16" s="1" t="s">
        <v>4</v>
      </c>
      <c r="C16" s="4" t="s">
        <v>104</v>
      </c>
      <c r="D16" s="6">
        <f>SUMIF(СВОД!$C$13:$C$499,КАСАФЛЕКС!B16,СВОД!$E$13:$E$499)</f>
        <v>17074</v>
      </c>
      <c r="E16" s="14">
        <f t="shared" si="0"/>
        <v>20830.28</v>
      </c>
    </row>
    <row r="17" spans="1:5" x14ac:dyDescent="0.3">
      <c r="A17" s="5">
        <f t="shared" si="1"/>
        <v>4</v>
      </c>
      <c r="B17" s="1" t="s">
        <v>5</v>
      </c>
      <c r="C17" s="4" t="s">
        <v>104</v>
      </c>
      <c r="D17" s="6">
        <f>SUMIF(СВОД!$C$13:$C$499,КАСАФЛЕКС!B17,СВОД!$E$13:$E$499)</f>
        <v>14540</v>
      </c>
      <c r="E17" s="14">
        <f t="shared" si="0"/>
        <v>17738.8</v>
      </c>
    </row>
    <row r="18" spans="1:5" x14ac:dyDescent="0.3">
      <c r="A18" s="5">
        <f t="shared" si="1"/>
        <v>5</v>
      </c>
      <c r="B18" s="1" t="s">
        <v>6</v>
      </c>
      <c r="C18" s="4" t="s">
        <v>104</v>
      </c>
      <c r="D18" s="6">
        <f>SUMIF(СВОД!$C$13:$C$499,КАСАФЛЕКС!B18,СВОД!$E$13:$E$499)</f>
        <v>9063</v>
      </c>
      <c r="E18" s="14">
        <f t="shared" si="0"/>
        <v>11056.86</v>
      </c>
    </row>
    <row r="19" spans="1:5" x14ac:dyDescent="0.3">
      <c r="A19" s="5">
        <f t="shared" si="1"/>
        <v>6</v>
      </c>
      <c r="B19" s="1" t="s">
        <v>7</v>
      </c>
      <c r="C19" s="4" t="s">
        <v>104</v>
      </c>
      <c r="D19" s="6">
        <f>SUMIF(СВОД!$C$13:$C$499,КАСАФЛЕКС!B19,СВОД!$E$13:$E$499)</f>
        <v>6287</v>
      </c>
      <c r="E19" s="14">
        <f t="shared" si="0"/>
        <v>7670.1399999999994</v>
      </c>
    </row>
    <row r="20" spans="1:5" x14ac:dyDescent="0.3">
      <c r="A20" s="8"/>
      <c r="B20" s="9" t="s">
        <v>42</v>
      </c>
      <c r="C20" s="8"/>
      <c r="D20" s="15"/>
      <c r="E20" s="15"/>
    </row>
    <row r="21" spans="1:5" x14ac:dyDescent="0.3">
      <c r="A21" s="5">
        <f>A19+1</f>
        <v>7</v>
      </c>
      <c r="B21" s="1" t="s">
        <v>15</v>
      </c>
      <c r="C21" s="4" t="s">
        <v>105</v>
      </c>
      <c r="D21" s="6">
        <f>SUMIF(СВОД!$C$13:$C$499,КАСАФЛЕКС!B21,СВОД!$E$13:$E$499)</f>
        <v>88085</v>
      </c>
      <c r="E21" s="14">
        <f t="shared" ref="E21:E26" si="2">D21*1.22</f>
        <v>107463.7</v>
      </c>
    </row>
    <row r="22" spans="1:5" x14ac:dyDescent="0.3">
      <c r="A22" s="5">
        <f t="shared" ref="A22:A26" si="3">A21+1</f>
        <v>8</v>
      </c>
      <c r="B22" s="1" t="s">
        <v>16</v>
      </c>
      <c r="C22" s="4" t="s">
        <v>105</v>
      </c>
      <c r="D22" s="6">
        <f>SUMIF(СВОД!$C$13:$C$499,КАСАФЛЕКС!B22,СВОД!$E$13:$E$499)</f>
        <v>67706</v>
      </c>
      <c r="E22" s="14">
        <f t="shared" si="2"/>
        <v>82601.319999999992</v>
      </c>
    </row>
    <row r="23" spans="1:5" x14ac:dyDescent="0.3">
      <c r="A23" s="5">
        <f t="shared" si="3"/>
        <v>9</v>
      </c>
      <c r="B23" s="1" t="s">
        <v>17</v>
      </c>
      <c r="C23" s="4" t="s">
        <v>105</v>
      </c>
      <c r="D23" s="6">
        <f>SUMIF(СВОД!$C$13:$C$499,КАСАФЛЕКС!B23,СВОД!$E$13:$E$499)</f>
        <v>43743</v>
      </c>
      <c r="E23" s="14">
        <f t="shared" si="2"/>
        <v>53366.46</v>
      </c>
    </row>
    <row r="24" spans="1:5" x14ac:dyDescent="0.3">
      <c r="A24" s="5">
        <f t="shared" si="3"/>
        <v>10</v>
      </c>
      <c r="B24" s="1" t="s">
        <v>18</v>
      </c>
      <c r="C24" s="4" t="s">
        <v>105</v>
      </c>
      <c r="D24" s="6">
        <f>SUMIF(СВОД!$C$13:$C$499,КАСАФЛЕКС!B24,СВОД!$E$13:$E$499)</f>
        <v>32993</v>
      </c>
      <c r="E24" s="14">
        <f t="shared" si="2"/>
        <v>40251.46</v>
      </c>
    </row>
    <row r="25" spans="1:5" x14ac:dyDescent="0.3">
      <c r="A25" s="5">
        <f t="shared" si="3"/>
        <v>11</v>
      </c>
      <c r="B25" s="1" t="s">
        <v>19</v>
      </c>
      <c r="C25" s="4" t="s">
        <v>105</v>
      </c>
      <c r="D25" s="6">
        <f>SUMIF(СВОД!$C$13:$C$499,КАСАФЛЕКС!B25,СВОД!$E$13:$E$499)</f>
        <v>22407</v>
      </c>
      <c r="E25" s="14">
        <f t="shared" si="2"/>
        <v>27336.54</v>
      </c>
    </row>
    <row r="26" spans="1:5" x14ac:dyDescent="0.3">
      <c r="A26" s="5">
        <f t="shared" si="3"/>
        <v>12</v>
      </c>
      <c r="B26" s="1" t="s">
        <v>20</v>
      </c>
      <c r="C26" s="4" t="s">
        <v>105</v>
      </c>
      <c r="D26" s="6">
        <f>SUMIF(СВОД!$C$13:$C$499,КАСАФЛЕКС!B26,СВОД!$E$13:$E$499)</f>
        <v>19386</v>
      </c>
      <c r="E26" s="14">
        <f t="shared" si="2"/>
        <v>23650.92</v>
      </c>
    </row>
    <row r="27" spans="1:5" x14ac:dyDescent="0.3">
      <c r="A27" s="8"/>
      <c r="B27" s="9" t="s">
        <v>103</v>
      </c>
      <c r="C27" s="8"/>
      <c r="D27" s="15"/>
      <c r="E27" s="15"/>
    </row>
    <row r="28" spans="1:5" x14ac:dyDescent="0.3">
      <c r="A28" s="5">
        <f>A26+1</f>
        <v>13</v>
      </c>
      <c r="B28" s="1" t="s">
        <v>14</v>
      </c>
      <c r="C28" s="4" t="s">
        <v>105</v>
      </c>
      <c r="D28" s="6">
        <f>SUMIF(СВОД!$C$13:$C$499,КАСАФЛЕКС!B28,СВОД!$E$13:$E$499)</f>
        <v>4490</v>
      </c>
      <c r="E28" s="14">
        <f>D28*1.22</f>
        <v>5477.8</v>
      </c>
    </row>
    <row r="29" spans="1:5" x14ac:dyDescent="0.3">
      <c r="A29" s="8"/>
      <c r="B29" s="10" t="s">
        <v>44</v>
      </c>
      <c r="C29" s="11"/>
      <c r="D29" s="13"/>
      <c r="E29" s="16"/>
    </row>
    <row r="30" spans="1:5" x14ac:dyDescent="0.3">
      <c r="A30" s="5">
        <f>A28+1</f>
        <v>14</v>
      </c>
      <c r="B30" s="1" t="s">
        <v>25</v>
      </c>
      <c r="C30" s="4" t="s">
        <v>105</v>
      </c>
      <c r="D30" s="6">
        <f>SUMIF(СВОД!$C$13:$C$499,КАСАФЛЕКС!B30,СВОД!$E$13:$E$499)</f>
        <v>1813</v>
      </c>
      <c r="E30" s="14">
        <f t="shared" ref="E30:E35" si="4">D30*1.22</f>
        <v>2211.86</v>
      </c>
    </row>
    <row r="31" spans="1:5" x14ac:dyDescent="0.3">
      <c r="A31" s="5">
        <f t="shared" ref="A31:A35" si="5">A30+1</f>
        <v>15</v>
      </c>
      <c r="B31" s="1" t="s">
        <v>26</v>
      </c>
      <c r="C31" s="4" t="s">
        <v>105</v>
      </c>
      <c r="D31" s="6">
        <f>SUMIF(СВОД!$C$13:$C$499,КАСАФЛЕКС!B31,СВОД!$E$13:$E$499)</f>
        <v>1643</v>
      </c>
      <c r="E31" s="14">
        <f t="shared" si="4"/>
        <v>2004.46</v>
      </c>
    </row>
    <row r="32" spans="1:5" x14ac:dyDescent="0.3">
      <c r="A32" s="5">
        <f t="shared" si="5"/>
        <v>16</v>
      </c>
      <c r="B32" s="1" t="s">
        <v>27</v>
      </c>
      <c r="C32" s="4" t="s">
        <v>105</v>
      </c>
      <c r="D32" s="6">
        <f>SUMIF(СВОД!$C$13:$C$499,КАСАФЛЕКС!B32,СВОД!$E$13:$E$499)</f>
        <v>1526</v>
      </c>
      <c r="E32" s="14">
        <f t="shared" si="4"/>
        <v>1861.72</v>
      </c>
    </row>
    <row r="33" spans="1:5" x14ac:dyDescent="0.3">
      <c r="A33" s="5">
        <f t="shared" si="5"/>
        <v>17</v>
      </c>
      <c r="B33" s="1" t="s">
        <v>28</v>
      </c>
      <c r="C33" s="4" t="s">
        <v>105</v>
      </c>
      <c r="D33" s="6">
        <f>SUMIF(СВОД!$C$13:$C$499,КАСАФЛЕКС!B33,СВОД!$E$13:$E$499)</f>
        <v>1348</v>
      </c>
      <c r="E33" s="14">
        <f t="shared" si="4"/>
        <v>1644.56</v>
      </c>
    </row>
    <row r="34" spans="1:5" x14ac:dyDescent="0.3">
      <c r="A34" s="5">
        <f t="shared" si="5"/>
        <v>18</v>
      </c>
      <c r="B34" s="1" t="s">
        <v>29</v>
      </c>
      <c r="C34" s="4" t="s">
        <v>105</v>
      </c>
      <c r="D34" s="6">
        <f>SUMIF(СВОД!$C$13:$C$499,КАСАФЛЕКС!B34,СВОД!$E$13:$E$499)</f>
        <v>1199</v>
      </c>
      <c r="E34" s="14">
        <f t="shared" si="4"/>
        <v>1462.78</v>
      </c>
    </row>
    <row r="35" spans="1:5" x14ac:dyDescent="0.3">
      <c r="A35" s="5">
        <f t="shared" si="5"/>
        <v>19</v>
      </c>
      <c r="B35" s="1" t="s">
        <v>30</v>
      </c>
      <c r="C35" s="4" t="s">
        <v>105</v>
      </c>
      <c r="D35" s="6">
        <f>SUMIF(СВОД!$C$13:$C$499,КАСАФЛЕКС!B35,СВОД!$E$13:$E$499)</f>
        <v>1177</v>
      </c>
      <c r="E35" s="14">
        <f t="shared" si="4"/>
        <v>1435.94</v>
      </c>
    </row>
    <row r="36" spans="1:5" x14ac:dyDescent="0.3">
      <c r="A36" s="8"/>
      <c r="B36" s="9" t="s">
        <v>45</v>
      </c>
      <c r="C36" s="8"/>
      <c r="D36" s="15"/>
      <c r="E36" s="15"/>
    </row>
    <row r="37" spans="1:5" x14ac:dyDescent="0.3">
      <c r="A37" s="5">
        <f>A35+1</f>
        <v>20</v>
      </c>
      <c r="B37" s="50" t="s">
        <v>439</v>
      </c>
      <c r="C37" s="4" t="s">
        <v>105</v>
      </c>
      <c r="D37" s="6">
        <f>SUMIF(СВОД!$C$13:$C$499,КАСАФЛЕКС!B37,СВОД!$E$13:$E$499)</f>
        <v>12567</v>
      </c>
      <c r="E37" s="14">
        <f t="shared" ref="E37:E42" si="6">D37*1.22</f>
        <v>15331.74</v>
      </c>
    </row>
    <row r="38" spans="1:5" x14ac:dyDescent="0.3">
      <c r="A38" s="5">
        <f t="shared" ref="A38:A42" si="7">A37+1</f>
        <v>21</v>
      </c>
      <c r="B38" s="50" t="s">
        <v>440</v>
      </c>
      <c r="C38" s="4" t="s">
        <v>105</v>
      </c>
      <c r="D38" s="6">
        <f>SUMIF(СВОД!$C$13:$C$499,КАСАФЛЕКС!B38,СВОД!$E$13:$E$499)</f>
        <v>11552</v>
      </c>
      <c r="E38" s="14">
        <f t="shared" si="6"/>
        <v>14093.44</v>
      </c>
    </row>
    <row r="39" spans="1:5" x14ac:dyDescent="0.3">
      <c r="A39" s="5">
        <f t="shared" si="7"/>
        <v>22</v>
      </c>
      <c r="B39" s="50" t="s">
        <v>442</v>
      </c>
      <c r="C39" s="4" t="s">
        <v>105</v>
      </c>
      <c r="D39" s="6">
        <f>SUMIF(СВОД!$C$13:$C$499,КАСАФЛЕКС!B39,СВОД!$E$13:$E$499)</f>
        <v>9522</v>
      </c>
      <c r="E39" s="14">
        <f t="shared" si="6"/>
        <v>11616.84</v>
      </c>
    </row>
    <row r="40" spans="1:5" x14ac:dyDescent="0.3">
      <c r="A40" s="5">
        <f t="shared" si="7"/>
        <v>23</v>
      </c>
      <c r="B40" s="1" t="s">
        <v>36</v>
      </c>
      <c r="C40" s="4" t="s">
        <v>105</v>
      </c>
      <c r="D40" s="6">
        <f>SUMIF(СВОД!$C$13:$C$499,КАСАФЛЕКС!B40,СВОД!$E$13:$E$499)</f>
        <v>8582</v>
      </c>
      <c r="E40" s="14">
        <f t="shared" si="6"/>
        <v>10470.039999999999</v>
      </c>
    </row>
    <row r="41" spans="1:5" x14ac:dyDescent="0.3">
      <c r="A41" s="5">
        <f t="shared" si="7"/>
        <v>24</v>
      </c>
      <c r="B41" s="1" t="s">
        <v>37</v>
      </c>
      <c r="C41" s="4" t="s">
        <v>105</v>
      </c>
      <c r="D41" s="6">
        <f>SUMIF(СВОД!$C$13:$C$499,КАСАФЛЕКС!B41,СВОД!$E$13:$E$499)</f>
        <v>8209</v>
      </c>
      <c r="E41" s="14">
        <f t="shared" si="6"/>
        <v>10014.98</v>
      </c>
    </row>
    <row r="42" spans="1:5" x14ac:dyDescent="0.3">
      <c r="A42" s="5">
        <f t="shared" si="7"/>
        <v>25</v>
      </c>
      <c r="B42" s="1" t="s">
        <v>38</v>
      </c>
      <c r="C42" s="4" t="s">
        <v>105</v>
      </c>
      <c r="D42" s="6">
        <f>SUMIF(СВОД!$C$13:$C$499,КАСАФЛЕКС!B42,СВОД!$E$13:$E$499)</f>
        <v>7464</v>
      </c>
      <c r="E42" s="14">
        <f t="shared" si="6"/>
        <v>9106.08</v>
      </c>
    </row>
    <row r="43" spans="1:5" x14ac:dyDescent="0.3">
      <c r="A43" s="8"/>
      <c r="B43" s="9" t="s">
        <v>51</v>
      </c>
      <c r="C43" s="8"/>
      <c r="D43" s="15"/>
      <c r="E43" s="15"/>
    </row>
    <row r="44" spans="1:5" x14ac:dyDescent="0.3">
      <c r="A44" s="5">
        <f>A42+1</f>
        <v>26</v>
      </c>
      <c r="B44" s="1" t="s">
        <v>31</v>
      </c>
      <c r="C44" s="4" t="s">
        <v>105</v>
      </c>
      <c r="D44" s="6">
        <f>SUMIF(СВОД!$C$13:$C$499,КАСАФЛЕКС!B44,СВОД!$E$13:$E$499)</f>
        <v>88435</v>
      </c>
      <c r="E44" s="14">
        <f>D44*1.22</f>
        <v>107890.7</v>
      </c>
    </row>
    <row r="45" spans="1:5" x14ac:dyDescent="0.3">
      <c r="A45" s="5">
        <f>A44+1</f>
        <v>27</v>
      </c>
      <c r="B45" s="1" t="s">
        <v>32</v>
      </c>
      <c r="C45" s="4" t="s">
        <v>105</v>
      </c>
      <c r="D45" s="6">
        <f>SUMIF(СВОД!$C$13:$C$499,КАСАФЛЕКС!B45,СВОД!$E$13:$E$499)</f>
        <v>70029</v>
      </c>
      <c r="E45" s="14">
        <f>D45*1.22</f>
        <v>85435.38</v>
      </c>
    </row>
    <row r="46" spans="1:5" x14ac:dyDescent="0.3">
      <c r="A46" s="5">
        <f t="shared" ref="A46" si="8">A45+1</f>
        <v>28</v>
      </c>
      <c r="B46" s="1" t="s">
        <v>34</v>
      </c>
      <c r="C46" s="4" t="s">
        <v>105</v>
      </c>
      <c r="D46" s="6">
        <f>SUMIF(СВОД!$C$13:$C$499,КАСАФЛЕКС!B46,СВОД!$E$13:$E$499)</f>
        <v>52577</v>
      </c>
      <c r="E46" s="14">
        <f>D46*1.22</f>
        <v>64143.939999999995</v>
      </c>
    </row>
    <row r="47" spans="1:5" x14ac:dyDescent="0.3">
      <c r="A47" s="8"/>
      <c r="B47" s="9" t="s">
        <v>46</v>
      </c>
      <c r="C47" s="8"/>
      <c r="D47" s="15"/>
      <c r="E47" s="15"/>
    </row>
    <row r="48" spans="1:5" x14ac:dyDescent="0.3">
      <c r="A48" s="5">
        <f>A46+1</f>
        <v>29</v>
      </c>
      <c r="B48" s="95" t="s">
        <v>537</v>
      </c>
      <c r="C48" s="4" t="s">
        <v>105</v>
      </c>
      <c r="D48" s="6">
        <f>SUMIF(СВОД!$C$13:$C$499,КАСАФЛЕКС!B48,СВОД!$E$13:$E$499)</f>
        <v>11282</v>
      </c>
      <c r="E48" s="14">
        <f>D48*1.22</f>
        <v>13764.039999999999</v>
      </c>
    </row>
    <row r="49" spans="1:5" x14ac:dyDescent="0.3">
      <c r="A49" s="5">
        <f t="shared" ref="A49:A50" si="9">A48+1</f>
        <v>30</v>
      </c>
      <c r="B49" s="95" t="s">
        <v>536</v>
      </c>
      <c r="C49" s="4" t="s">
        <v>105</v>
      </c>
      <c r="D49" s="6">
        <f>SUMIF(СВОД!$C$13:$C$499,КАСАФЛЕКС!B49,СВОД!$E$13:$E$499)</f>
        <v>4107</v>
      </c>
      <c r="E49" s="14">
        <f>D49*1.22</f>
        <v>5010.54</v>
      </c>
    </row>
    <row r="50" spans="1:5" x14ac:dyDescent="0.3">
      <c r="A50" s="5">
        <f t="shared" si="9"/>
        <v>31</v>
      </c>
      <c r="B50" s="95" t="s">
        <v>535</v>
      </c>
      <c r="C50" s="4" t="s">
        <v>105</v>
      </c>
      <c r="D50" s="6">
        <f>SUMIF(СВОД!$C$13:$C$499,КАСАФЛЕКС!B50,СВОД!$E$13:$E$499)</f>
        <v>2391</v>
      </c>
      <c r="E50" s="14">
        <f>D50*1.22</f>
        <v>2917.02</v>
      </c>
    </row>
    <row r="51" spans="1:5" x14ac:dyDescent="0.3">
      <c r="A51" s="8"/>
      <c r="B51" s="9" t="s">
        <v>47</v>
      </c>
      <c r="C51" s="8"/>
      <c r="D51" s="15"/>
      <c r="E51" s="15"/>
    </row>
    <row r="52" spans="1:5" x14ac:dyDescent="0.3">
      <c r="A52" s="5">
        <f>A50+1</f>
        <v>32</v>
      </c>
      <c r="B52" s="1" t="s">
        <v>21</v>
      </c>
      <c r="C52" s="4" t="s">
        <v>104</v>
      </c>
      <c r="D52" s="6">
        <f>SUMIF(СВОД!$C$13:$C$499,КАСАФЛЕКС!B52,СВОД!$E$13:$E$499)</f>
        <v>78</v>
      </c>
      <c r="E52" s="14">
        <f>D52*1.22</f>
        <v>95.16</v>
      </c>
    </row>
    <row r="53" spans="1:5" x14ac:dyDescent="0.3">
      <c r="A53" s="5">
        <f t="shared" ref="A53" si="10">A52+1</f>
        <v>33</v>
      </c>
      <c r="B53" s="1" t="s">
        <v>85</v>
      </c>
      <c r="C53" s="4" t="s">
        <v>104</v>
      </c>
      <c r="D53" s="6">
        <f>SUMIF(СВОД!$C$13:$C$499,КАСАФЛЕКС!B53,СВОД!$E$13:$E$499)</f>
        <v>69</v>
      </c>
      <c r="E53" s="14">
        <f>D53*1.22</f>
        <v>84.179999999999993</v>
      </c>
    </row>
    <row r="54" spans="1:5" x14ac:dyDescent="0.3">
      <c r="A54" s="8"/>
      <c r="B54" s="9" t="s">
        <v>43</v>
      </c>
      <c r="C54" s="8"/>
      <c r="D54" s="15"/>
      <c r="E54" s="15"/>
    </row>
    <row r="55" spans="1:5" x14ac:dyDescent="0.3">
      <c r="A55" s="5">
        <f>A53+1</f>
        <v>34</v>
      </c>
      <c r="B55" s="1" t="s">
        <v>8</v>
      </c>
      <c r="C55" s="4" t="s">
        <v>105</v>
      </c>
      <c r="D55" s="6">
        <f>SUMIF(СВОД!$C$13:$C$499,КАСАФЛЕКС!B55,СВОД!$E$13:$E$499)</f>
        <v>11069</v>
      </c>
      <c r="E55" s="14">
        <f t="shared" ref="E55:E60" si="11">D55*1.22</f>
        <v>13504.18</v>
      </c>
    </row>
    <row r="56" spans="1:5" x14ac:dyDescent="0.3">
      <c r="A56" s="5">
        <f t="shared" ref="A56:A60" si="12">A55+1</f>
        <v>35</v>
      </c>
      <c r="B56" s="1" t="s">
        <v>9</v>
      </c>
      <c r="C56" s="4" t="s">
        <v>105</v>
      </c>
      <c r="D56" s="6">
        <f>SUMIF(СВОД!$C$13:$C$499,КАСАФЛЕКС!B56,СВОД!$E$13:$E$499)</f>
        <v>10915</v>
      </c>
      <c r="E56" s="14">
        <f t="shared" si="11"/>
        <v>13316.3</v>
      </c>
    </row>
    <row r="57" spans="1:5" x14ac:dyDescent="0.3">
      <c r="A57" s="5">
        <f t="shared" si="12"/>
        <v>36</v>
      </c>
      <c r="B57" s="1" t="s">
        <v>10</v>
      </c>
      <c r="C57" s="4" t="s">
        <v>105</v>
      </c>
      <c r="D57" s="6">
        <f>SUMIF(СВОД!$C$13:$C$499,КАСАФЛЕКС!B57,СВОД!$E$13:$E$499)</f>
        <v>10303</v>
      </c>
      <c r="E57" s="14">
        <f t="shared" si="11"/>
        <v>12569.66</v>
      </c>
    </row>
    <row r="58" spans="1:5" x14ac:dyDescent="0.3">
      <c r="A58" s="5">
        <f t="shared" si="12"/>
        <v>37</v>
      </c>
      <c r="B58" s="1" t="s">
        <v>11</v>
      </c>
      <c r="C58" s="4" t="s">
        <v>105</v>
      </c>
      <c r="D58" s="6">
        <f>SUMIF(СВОД!$C$13:$C$499,КАСАФЛЕКС!B58,СВОД!$E$13:$E$499)</f>
        <v>8100</v>
      </c>
      <c r="E58" s="14">
        <f t="shared" si="11"/>
        <v>9882</v>
      </c>
    </row>
    <row r="59" spans="1:5" x14ac:dyDescent="0.3">
      <c r="A59" s="5">
        <f t="shared" si="12"/>
        <v>38</v>
      </c>
      <c r="B59" s="1" t="s">
        <v>12</v>
      </c>
      <c r="C59" s="4" t="s">
        <v>105</v>
      </c>
      <c r="D59" s="6">
        <f>SUMIF(СВОД!$C$13:$C$499,КАСАФЛЕКС!B59,СВОД!$E$13:$E$499)</f>
        <v>4976</v>
      </c>
      <c r="E59" s="14">
        <f t="shared" si="11"/>
        <v>6070.72</v>
      </c>
    </row>
    <row r="60" spans="1:5" x14ac:dyDescent="0.3">
      <c r="A60" s="5">
        <f t="shared" si="12"/>
        <v>39</v>
      </c>
      <c r="B60" s="1" t="s">
        <v>13</v>
      </c>
      <c r="C60" s="4" t="s">
        <v>105</v>
      </c>
      <c r="D60" s="6">
        <f>SUMIF(СВОД!$C$13:$C$499,КАСАФЛЕКС!B60,СВОД!$E$13:$E$499)</f>
        <v>3948</v>
      </c>
      <c r="E60" s="14">
        <f t="shared" si="11"/>
        <v>4816.5599999999995</v>
      </c>
    </row>
    <row r="61" spans="1:5" x14ac:dyDescent="0.3">
      <c r="A61" s="8"/>
      <c r="B61" s="9" t="s">
        <v>110</v>
      </c>
      <c r="C61" s="8"/>
      <c r="D61" s="8"/>
      <c r="E61" s="8"/>
    </row>
    <row r="62" spans="1:5" x14ac:dyDescent="0.3">
      <c r="A62" s="5">
        <f>A60+1</f>
        <v>40</v>
      </c>
      <c r="B62" s="1" t="s">
        <v>111</v>
      </c>
      <c r="C62" s="4" t="s">
        <v>105</v>
      </c>
      <c r="D62" s="6">
        <f>SUMIF(СВОД!$C$13:$C$499,КАСАФЛЕКС!B62,СВОД!$E$13:$E$499)</f>
        <v>3216</v>
      </c>
      <c r="E62" s="14">
        <f>D62*1.22</f>
        <v>3923.52</v>
      </c>
    </row>
    <row r="63" spans="1:5" x14ac:dyDescent="0.3">
      <c r="A63" s="5">
        <f t="shared" ref="A63" si="13">A62+1</f>
        <v>41</v>
      </c>
      <c r="B63" s="1" t="s">
        <v>112</v>
      </c>
      <c r="C63" s="4" t="s">
        <v>105</v>
      </c>
      <c r="D63" s="6">
        <f>SUMIF(СВОД!$C$13:$C$499,КАСАФЛЕКС!B63,СВОД!$E$13:$E$499)</f>
        <v>331</v>
      </c>
      <c r="E63" s="14">
        <f>D63*1.22</f>
        <v>403.82</v>
      </c>
    </row>
  </sheetData>
  <mergeCells count="4">
    <mergeCell ref="B2:E2"/>
    <mergeCell ref="B3:E3"/>
    <mergeCell ref="B4:E4"/>
    <mergeCell ref="B5:E5"/>
  </mergeCells>
  <hyperlinks>
    <hyperlink ref="B5" r:id="rId1"/>
    <hyperlink ref="B4" r:id="rId2"/>
  </hyperlinks>
  <printOptions horizontalCentered="1"/>
  <pageMargins left="0.70866141732283472" right="0.31496062992125984" top="0.35433070866141736" bottom="0.35433070866141736" header="0.31496062992125984" footer="0.31496062992125984"/>
  <pageSetup paperSize="9" scale="68" orientation="portrait" r:id="rId3"/>
  <rowBreaks count="1" manualBreakCount="1">
    <brk id="63" max="4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106"/>
  <sheetViews>
    <sheetView view="pageBreakPreview" topLeftCell="A4" zoomScaleNormal="100" zoomScaleSheetLayoutView="100" workbookViewId="0">
      <selection activeCell="B12" sqref="B12"/>
    </sheetView>
  </sheetViews>
  <sheetFormatPr defaultRowHeight="15.6" x14ac:dyDescent="0.3"/>
  <cols>
    <col min="1" max="1" width="3.88671875" style="3" bestFit="1" customWidth="1"/>
    <col min="2" max="2" width="70" style="2" bestFit="1" customWidth="1"/>
    <col min="3" max="3" width="9.109375" style="3"/>
    <col min="4" max="5" width="16" style="3" customWidth="1"/>
  </cols>
  <sheetData>
    <row r="1" spans="1:5" x14ac:dyDescent="0.3">
      <c r="A1" s="17"/>
      <c r="B1" s="18"/>
      <c r="C1" s="17"/>
      <c r="D1" s="17"/>
      <c r="E1" s="17"/>
    </row>
    <row r="2" spans="1:5" ht="17.399999999999999" x14ac:dyDescent="0.3">
      <c r="A2" s="17"/>
      <c r="B2" s="111" t="s">
        <v>548</v>
      </c>
      <c r="C2" s="111"/>
      <c r="D2" s="111"/>
      <c r="E2" s="111"/>
    </row>
    <row r="3" spans="1:5" ht="17.399999999999999" x14ac:dyDescent="0.3">
      <c r="A3" s="17"/>
      <c r="B3" s="111" t="s">
        <v>549</v>
      </c>
      <c r="C3" s="111"/>
      <c r="D3" s="111"/>
      <c r="E3" s="111"/>
    </row>
    <row r="4" spans="1:5" ht="18" x14ac:dyDescent="0.3">
      <c r="A4" s="17"/>
      <c r="B4" s="112" t="s">
        <v>550</v>
      </c>
      <c r="C4" s="112"/>
      <c r="D4" s="112"/>
      <c r="E4" s="112"/>
    </row>
    <row r="5" spans="1:5" ht="18" x14ac:dyDescent="0.3">
      <c r="A5" s="17"/>
      <c r="B5" s="112" t="s">
        <v>551</v>
      </c>
      <c r="C5" s="112"/>
      <c r="D5" s="112"/>
      <c r="E5" s="112"/>
    </row>
    <row r="6" spans="1:5" x14ac:dyDescent="0.3">
      <c r="A6" s="17"/>
      <c r="B6" s="18"/>
      <c r="C6" s="17"/>
      <c r="D6" s="17"/>
      <c r="E6" s="17"/>
    </row>
    <row r="7" spans="1:5" ht="40.799999999999997" thickBot="1" x14ac:dyDescent="0.35">
      <c r="A7" s="17"/>
      <c r="B7" s="108" t="s">
        <v>552</v>
      </c>
      <c r="C7" s="109"/>
      <c r="D7" s="109"/>
      <c r="E7" s="17"/>
    </row>
    <row r="8" spans="1:5" x14ac:dyDescent="0.3">
      <c r="A8" s="17"/>
      <c r="B8" s="18" t="s">
        <v>93</v>
      </c>
      <c r="C8" s="17"/>
      <c r="D8" s="17"/>
      <c r="E8" s="17"/>
    </row>
    <row r="9" spans="1:5" x14ac:dyDescent="0.3">
      <c r="A9" s="17"/>
      <c r="B9" s="110" t="s">
        <v>554</v>
      </c>
      <c r="C9" s="17"/>
      <c r="D9" s="17"/>
      <c r="E9" s="17"/>
    </row>
    <row r="10" spans="1:5" x14ac:dyDescent="0.3">
      <c r="A10" s="17"/>
      <c r="B10" s="18" t="s">
        <v>94</v>
      </c>
      <c r="C10" s="17"/>
      <c r="D10" s="17"/>
      <c r="E10" s="17"/>
    </row>
    <row r="11" spans="1:5" ht="16.2" thickBot="1" x14ac:dyDescent="0.35">
      <c r="A11" s="17"/>
      <c r="B11" s="18"/>
      <c r="C11" s="19"/>
      <c r="D11" s="17"/>
      <c r="E11" s="17"/>
    </row>
    <row r="12" spans="1:5" s="7" customFormat="1" ht="31.8" thickBot="1" x14ac:dyDescent="0.35">
      <c r="A12" s="23" t="s">
        <v>0</v>
      </c>
      <c r="B12" s="24" t="s">
        <v>1</v>
      </c>
      <c r="C12" s="24" t="s">
        <v>52</v>
      </c>
      <c r="D12" s="24" t="s">
        <v>39</v>
      </c>
      <c r="E12" s="25" t="s">
        <v>40</v>
      </c>
    </row>
    <row r="13" spans="1:5" x14ac:dyDescent="0.3">
      <c r="A13" s="12"/>
      <c r="B13" s="10" t="s">
        <v>41</v>
      </c>
      <c r="C13" s="10"/>
      <c r="D13" s="22"/>
      <c r="E13" s="22"/>
    </row>
    <row r="14" spans="1:5" x14ac:dyDescent="0.3">
      <c r="A14" s="5">
        <v>1</v>
      </c>
      <c r="B14" s="1" t="s">
        <v>77</v>
      </c>
      <c r="C14" s="4" t="s">
        <v>104</v>
      </c>
      <c r="D14" s="6">
        <f>SUMIF(СВОД!$C$13:$C$499,B14,СВОД!$E$13:$E$499)</f>
        <v>36749</v>
      </c>
      <c r="E14" s="14">
        <f t="shared" ref="E14:E21" si="0">D14*1.22</f>
        <v>44833.78</v>
      </c>
    </row>
    <row r="15" spans="1:5" x14ac:dyDescent="0.3">
      <c r="A15" s="5">
        <f t="shared" ref="A15:A21" si="1">A14+1</f>
        <v>2</v>
      </c>
      <c r="B15" s="1" t="s">
        <v>78</v>
      </c>
      <c r="C15" s="4" t="s">
        <v>104</v>
      </c>
      <c r="D15" s="6">
        <f>SUMIF(СВОД!$C$13:$C$499,B15,СВОД!$E$13:$E$499)</f>
        <v>29444</v>
      </c>
      <c r="E15" s="14">
        <f t="shared" si="0"/>
        <v>35921.68</v>
      </c>
    </row>
    <row r="16" spans="1:5" x14ac:dyDescent="0.3">
      <c r="A16" s="5">
        <f t="shared" si="1"/>
        <v>3</v>
      </c>
      <c r="B16" s="1" t="s">
        <v>79</v>
      </c>
      <c r="C16" s="4" t="s">
        <v>104</v>
      </c>
      <c r="D16" s="6">
        <f>SUMIF(СВОД!$C$13:$C$499,B16,СВОД!$E$13:$E$499)</f>
        <v>25347</v>
      </c>
      <c r="E16" s="14">
        <f t="shared" si="0"/>
        <v>30923.34</v>
      </c>
    </row>
    <row r="17" spans="1:5" x14ac:dyDescent="0.3">
      <c r="A17" s="5">
        <f t="shared" si="1"/>
        <v>4</v>
      </c>
      <c r="B17" s="1" t="s">
        <v>80</v>
      </c>
      <c r="C17" s="4" t="s">
        <v>104</v>
      </c>
      <c r="D17" s="6">
        <f>SUMIF(СВОД!$C$13:$C$499,B17,СВОД!$E$13:$E$499)</f>
        <v>19762</v>
      </c>
      <c r="E17" s="14">
        <f t="shared" si="0"/>
        <v>24109.64</v>
      </c>
    </row>
    <row r="18" spans="1:5" x14ac:dyDescent="0.3">
      <c r="A18" s="5">
        <f t="shared" si="1"/>
        <v>5</v>
      </c>
      <c r="B18" s="1" t="s">
        <v>81</v>
      </c>
      <c r="C18" s="4" t="s">
        <v>104</v>
      </c>
      <c r="D18" s="6">
        <f>SUMIF(СВОД!$C$13:$C$499,B18,СВОД!$E$13:$E$499)</f>
        <v>15921</v>
      </c>
      <c r="E18" s="14">
        <f t="shared" si="0"/>
        <v>19423.62</v>
      </c>
    </row>
    <row r="19" spans="1:5" x14ac:dyDescent="0.3">
      <c r="A19" s="5">
        <f t="shared" si="1"/>
        <v>6</v>
      </c>
      <c r="B19" s="1" t="s">
        <v>82</v>
      </c>
      <c r="C19" s="4" t="s">
        <v>104</v>
      </c>
      <c r="D19" s="6">
        <f>SUMIF(СВОД!$C$13:$C$499,B19,СВОД!$E$13:$E$499)</f>
        <v>12691</v>
      </c>
      <c r="E19" s="14">
        <f t="shared" si="0"/>
        <v>15483.02</v>
      </c>
    </row>
    <row r="20" spans="1:5" x14ac:dyDescent="0.3">
      <c r="A20" s="5">
        <f t="shared" si="1"/>
        <v>7</v>
      </c>
      <c r="B20" s="1" t="s">
        <v>83</v>
      </c>
      <c r="C20" s="4" t="s">
        <v>104</v>
      </c>
      <c r="D20" s="6">
        <f>SUMIF(СВОД!$C$13:$C$499,B20,СВОД!$E$13:$E$499)</f>
        <v>9117</v>
      </c>
      <c r="E20" s="14">
        <f t="shared" si="0"/>
        <v>11122.74</v>
      </c>
    </row>
    <row r="21" spans="1:5" x14ac:dyDescent="0.3">
      <c r="A21" s="5">
        <f t="shared" si="1"/>
        <v>8</v>
      </c>
      <c r="B21" s="1" t="s">
        <v>84</v>
      </c>
      <c r="C21" s="4" t="s">
        <v>104</v>
      </c>
      <c r="D21" s="6">
        <f>SUMIF(СВОД!$C$13:$C$499,B21,СВОД!$E$13:$E$499)</f>
        <v>7288</v>
      </c>
      <c r="E21" s="14">
        <f t="shared" si="0"/>
        <v>8891.36</v>
      </c>
    </row>
    <row r="22" spans="1:5" x14ac:dyDescent="0.3">
      <c r="A22" s="8"/>
      <c r="B22" s="9" t="s">
        <v>200</v>
      </c>
      <c r="C22" s="8"/>
      <c r="D22" s="15"/>
      <c r="E22" s="15"/>
    </row>
    <row r="23" spans="1:5" x14ac:dyDescent="0.3">
      <c r="A23" s="5">
        <f>A21+1</f>
        <v>9</v>
      </c>
      <c r="B23" s="1" t="s">
        <v>54</v>
      </c>
      <c r="C23" s="4" t="s">
        <v>105</v>
      </c>
      <c r="D23" s="6">
        <f>SUMIF(СВОД!$C$13:$C$499,B23,СВОД!$E$13:$E$499)</f>
        <v>54294</v>
      </c>
      <c r="E23" s="14">
        <f t="shared" ref="E23:E30" si="2">D23*1.22</f>
        <v>66238.679999999993</v>
      </c>
    </row>
    <row r="24" spans="1:5" x14ac:dyDescent="0.3">
      <c r="A24" s="5">
        <f t="shared" ref="A24:A30" si="3">A23+1</f>
        <v>10</v>
      </c>
      <c r="B24" s="1" t="s">
        <v>55</v>
      </c>
      <c r="C24" s="4" t="s">
        <v>105</v>
      </c>
      <c r="D24" s="6">
        <f>SUMIF(СВОД!$C$13:$C$499,B24,СВОД!$E$13:$E$499)</f>
        <v>38609</v>
      </c>
      <c r="E24" s="14">
        <f t="shared" si="2"/>
        <v>47102.979999999996</v>
      </c>
    </row>
    <row r="25" spans="1:5" x14ac:dyDescent="0.3">
      <c r="A25" s="5">
        <f t="shared" si="3"/>
        <v>11</v>
      </c>
      <c r="B25" s="1" t="s">
        <v>56</v>
      </c>
      <c r="C25" s="4" t="s">
        <v>105</v>
      </c>
      <c r="D25" s="6">
        <f>SUMIF(СВОД!$C$13:$C$499,B25,СВОД!$E$13:$E$499)</f>
        <v>32454</v>
      </c>
      <c r="E25" s="14">
        <f t="shared" si="2"/>
        <v>39593.879999999997</v>
      </c>
    </row>
    <row r="26" spans="1:5" x14ac:dyDescent="0.3">
      <c r="A26" s="5">
        <f t="shared" si="3"/>
        <v>12</v>
      </c>
      <c r="B26" s="1" t="s">
        <v>57</v>
      </c>
      <c r="C26" s="4" t="s">
        <v>105</v>
      </c>
      <c r="D26" s="6">
        <f>SUMIF(СВОД!$C$13:$C$499,B26,СВОД!$E$13:$E$499)</f>
        <v>27885</v>
      </c>
      <c r="E26" s="14">
        <f t="shared" si="2"/>
        <v>34019.699999999997</v>
      </c>
    </row>
    <row r="27" spans="1:5" x14ac:dyDescent="0.3">
      <c r="A27" s="5">
        <f t="shared" si="3"/>
        <v>13</v>
      </c>
      <c r="B27" s="1" t="s">
        <v>58</v>
      </c>
      <c r="C27" s="4" t="s">
        <v>105</v>
      </c>
      <c r="D27" s="6">
        <f>SUMIF(СВОД!$C$13:$C$499,B27,СВОД!$E$13:$E$499)</f>
        <v>23352</v>
      </c>
      <c r="E27" s="14">
        <f t="shared" si="2"/>
        <v>28489.439999999999</v>
      </c>
    </row>
    <row r="28" spans="1:5" x14ac:dyDescent="0.3">
      <c r="A28" s="5">
        <f t="shared" si="3"/>
        <v>14</v>
      </c>
      <c r="B28" s="1" t="s">
        <v>59</v>
      </c>
      <c r="C28" s="4" t="s">
        <v>105</v>
      </c>
      <c r="D28" s="6">
        <f>SUMIF(СВОД!$C$13:$C$499,B28,СВОД!$E$13:$E$499)</f>
        <v>18229</v>
      </c>
      <c r="E28" s="14">
        <f t="shared" si="2"/>
        <v>22239.38</v>
      </c>
    </row>
    <row r="29" spans="1:5" x14ac:dyDescent="0.3">
      <c r="A29" s="5">
        <f t="shared" si="3"/>
        <v>15</v>
      </c>
      <c r="B29" s="1" t="s">
        <v>60</v>
      </c>
      <c r="C29" s="4" t="s">
        <v>105</v>
      </c>
      <c r="D29" s="6">
        <f>SUMIF(СВОД!$C$13:$C$499,B29,СВОД!$E$13:$E$499)</f>
        <v>14737</v>
      </c>
      <c r="E29" s="14">
        <f t="shared" si="2"/>
        <v>17979.14</v>
      </c>
    </row>
    <row r="30" spans="1:5" x14ac:dyDescent="0.3">
      <c r="A30" s="5">
        <f t="shared" si="3"/>
        <v>16</v>
      </c>
      <c r="B30" s="1" t="s">
        <v>61</v>
      </c>
      <c r="C30" s="4" t="s">
        <v>105</v>
      </c>
      <c r="D30" s="6">
        <f>SUMIF(СВОД!$C$13:$C$499,B30,СВОД!$E$13:$E$499)</f>
        <v>12356</v>
      </c>
      <c r="E30" s="14">
        <f t="shared" si="2"/>
        <v>15074.32</v>
      </c>
    </row>
    <row r="31" spans="1:5" x14ac:dyDescent="0.3">
      <c r="A31" s="8"/>
      <c r="B31" s="9" t="s">
        <v>90</v>
      </c>
      <c r="C31" s="8"/>
      <c r="D31" s="15"/>
      <c r="E31" s="15"/>
    </row>
    <row r="32" spans="1:5" x14ac:dyDescent="0.3">
      <c r="A32" s="5">
        <f>A30+1</f>
        <v>17</v>
      </c>
      <c r="B32" s="47" t="s">
        <v>469</v>
      </c>
      <c r="C32" s="4" t="s">
        <v>105</v>
      </c>
      <c r="D32" s="6">
        <f>SUMIF(СВОД!$C$13:$C$499,B32,СВОД!$E$13:$E$499)</f>
        <v>5568</v>
      </c>
      <c r="E32" s="14">
        <f>D32*1.22</f>
        <v>6792.96</v>
      </c>
    </row>
    <row r="33" spans="1:5" ht="31.2" x14ac:dyDescent="0.3">
      <c r="A33" s="5">
        <f t="shared" ref="A33:A36" si="4">A32+1</f>
        <v>18</v>
      </c>
      <c r="B33" s="21" t="s">
        <v>468</v>
      </c>
      <c r="C33" s="4" t="s">
        <v>105</v>
      </c>
      <c r="D33" s="6">
        <f>SUMIF(СВОД!$C$13:$C$499,B33,СВОД!$E$13:$E$499)</f>
        <v>4457</v>
      </c>
      <c r="E33" s="14">
        <f>D33*1.22</f>
        <v>5437.54</v>
      </c>
    </row>
    <row r="34" spans="1:5" x14ac:dyDescent="0.3">
      <c r="A34" s="5">
        <f t="shared" si="4"/>
        <v>19</v>
      </c>
      <c r="B34" s="21" t="s">
        <v>529</v>
      </c>
      <c r="C34" s="4" t="s">
        <v>105</v>
      </c>
      <c r="D34" s="6">
        <f>SUMIF(СВОД!$C$13:$C$499,B34,СВОД!$E$13:$E$499)</f>
        <v>4457</v>
      </c>
      <c r="E34" s="14">
        <f>D34*1.22</f>
        <v>5437.54</v>
      </c>
    </row>
    <row r="35" spans="1:5" x14ac:dyDescent="0.3">
      <c r="A35" s="5">
        <f>A34+1</f>
        <v>20</v>
      </c>
      <c r="B35" s="21" t="s">
        <v>467</v>
      </c>
      <c r="C35" s="4" t="s">
        <v>105</v>
      </c>
      <c r="D35" s="6">
        <f>SUMIF(СВОД!$C$13:$C$499,B35,СВОД!$E$13:$E$499)</f>
        <v>2884</v>
      </c>
      <c r="E35" s="14">
        <f>D35*1.22</f>
        <v>3518.48</v>
      </c>
    </row>
    <row r="36" spans="1:5" x14ac:dyDescent="0.3">
      <c r="A36" s="5">
        <f t="shared" si="4"/>
        <v>21</v>
      </c>
      <c r="B36" s="21" t="s">
        <v>466</v>
      </c>
      <c r="C36" s="4" t="s">
        <v>105</v>
      </c>
      <c r="D36" s="6">
        <f>SUMIF(СВОД!$C$13:$C$499,B36,СВОД!$E$13:$E$499)</f>
        <v>2884</v>
      </c>
      <c r="E36" s="14">
        <f>D36*1.22</f>
        <v>3518.48</v>
      </c>
    </row>
    <row r="37" spans="1:5" x14ac:dyDescent="0.3">
      <c r="A37" s="8"/>
      <c r="B37" s="10" t="s">
        <v>44</v>
      </c>
      <c r="C37" s="11"/>
      <c r="D37" s="13"/>
      <c r="E37" s="16"/>
    </row>
    <row r="38" spans="1:5" x14ac:dyDescent="0.3">
      <c r="A38" s="5">
        <f>A36+1</f>
        <v>22</v>
      </c>
      <c r="B38" s="1" t="s">
        <v>25</v>
      </c>
      <c r="C38" s="4" t="s">
        <v>105</v>
      </c>
      <c r="D38" s="6">
        <f>SUMIF(СВОД!$C$13:$C$499,B38,СВОД!$E$13:$E$499)</f>
        <v>1813</v>
      </c>
      <c r="E38" s="14">
        <f t="shared" ref="E38:E45" si="5">D38*1.22</f>
        <v>2211.86</v>
      </c>
    </row>
    <row r="39" spans="1:5" x14ac:dyDescent="0.3">
      <c r="A39" s="5">
        <f t="shared" ref="A39" si="6">A38+1</f>
        <v>23</v>
      </c>
      <c r="B39" s="1" t="s">
        <v>26</v>
      </c>
      <c r="C39" s="4" t="s">
        <v>105</v>
      </c>
      <c r="D39" s="6">
        <f>SUMIF(СВОД!$C$13:$C$499,B39,СВОД!$E$13:$E$499)</f>
        <v>1643</v>
      </c>
      <c r="E39" s="14">
        <f t="shared" si="5"/>
        <v>2004.46</v>
      </c>
    </row>
    <row r="40" spans="1:5" x14ac:dyDescent="0.3">
      <c r="A40" s="5">
        <f t="shared" ref="A40:A45" si="7">A39+1</f>
        <v>24</v>
      </c>
      <c r="B40" s="1" t="s">
        <v>86</v>
      </c>
      <c r="C40" s="4" t="s">
        <v>105</v>
      </c>
      <c r="D40" s="6">
        <f>SUMIF(СВОД!$C$13:$C$499,B40,СВОД!$E$13:$E$499)</f>
        <v>1643</v>
      </c>
      <c r="E40" s="14">
        <f t="shared" si="5"/>
        <v>2004.46</v>
      </c>
    </row>
    <row r="41" spans="1:5" x14ac:dyDescent="0.3">
      <c r="A41" s="5">
        <f t="shared" si="7"/>
        <v>25</v>
      </c>
      <c r="B41" s="1" t="s">
        <v>27</v>
      </c>
      <c r="C41" s="4" t="s">
        <v>105</v>
      </c>
      <c r="D41" s="6">
        <f>SUMIF(СВОД!$C$13:$C$499,B41,СВОД!$E$13:$E$499)</f>
        <v>1526</v>
      </c>
      <c r="E41" s="14">
        <f t="shared" si="5"/>
        <v>1861.72</v>
      </c>
    </row>
    <row r="42" spans="1:5" x14ac:dyDescent="0.3">
      <c r="A42" s="5">
        <f t="shared" si="7"/>
        <v>26</v>
      </c>
      <c r="B42" s="1" t="s">
        <v>28</v>
      </c>
      <c r="C42" s="4" t="s">
        <v>105</v>
      </c>
      <c r="D42" s="6">
        <f>SUMIF(СВОД!$C$13:$C$499,B42,СВОД!$E$13:$E$499)</f>
        <v>1348</v>
      </c>
      <c r="E42" s="14">
        <f t="shared" si="5"/>
        <v>1644.56</v>
      </c>
    </row>
    <row r="43" spans="1:5" x14ac:dyDescent="0.3">
      <c r="A43" s="5">
        <f t="shared" si="7"/>
        <v>27</v>
      </c>
      <c r="B43" s="1" t="s">
        <v>29</v>
      </c>
      <c r="C43" s="4" t="s">
        <v>105</v>
      </c>
      <c r="D43" s="6">
        <f>SUMIF(СВОД!$C$13:$C$499,B43,СВОД!$E$13:$E$499)</f>
        <v>1199</v>
      </c>
      <c r="E43" s="14">
        <f t="shared" si="5"/>
        <v>1462.78</v>
      </c>
    </row>
    <row r="44" spans="1:5" x14ac:dyDescent="0.3">
      <c r="A44" s="5">
        <f t="shared" si="7"/>
        <v>28</v>
      </c>
      <c r="B44" s="1" t="s">
        <v>30</v>
      </c>
      <c r="C44" s="4" t="s">
        <v>105</v>
      </c>
      <c r="D44" s="6">
        <f>SUMIF(СВОД!$C$13:$C$499,B44,СВОД!$E$13:$E$499)</f>
        <v>1177</v>
      </c>
      <c r="E44" s="14">
        <f t="shared" si="5"/>
        <v>1435.94</v>
      </c>
    </row>
    <row r="45" spans="1:5" x14ac:dyDescent="0.3">
      <c r="A45" s="5">
        <f t="shared" si="7"/>
        <v>29</v>
      </c>
      <c r="B45" s="1" t="s">
        <v>87</v>
      </c>
      <c r="C45" s="4" t="s">
        <v>105</v>
      </c>
      <c r="D45" s="6">
        <f>SUMIF(СВОД!$C$13:$C$499,B45,СВОД!$E$13:$E$499)</f>
        <v>1145</v>
      </c>
      <c r="E45" s="14">
        <f t="shared" si="5"/>
        <v>1396.8999999999999</v>
      </c>
    </row>
    <row r="46" spans="1:5" x14ac:dyDescent="0.3">
      <c r="A46" s="8"/>
      <c r="B46" s="9" t="s">
        <v>196</v>
      </c>
      <c r="C46" s="8"/>
      <c r="D46" s="15"/>
      <c r="E46" s="15"/>
    </row>
    <row r="47" spans="1:5" x14ac:dyDescent="0.3">
      <c r="A47" s="5">
        <f>A45+1</f>
        <v>30</v>
      </c>
      <c r="B47" s="1" t="s">
        <v>62</v>
      </c>
      <c r="C47" s="4" t="s">
        <v>105</v>
      </c>
      <c r="D47" s="6">
        <f>SUMIF(СВОД!$C$13:$C$499,B47,СВОД!$E$13:$E$499)</f>
        <v>284828</v>
      </c>
      <c r="E47" s="14">
        <f t="shared" ref="E47:E54" si="8">D47*1.22</f>
        <v>347490.16</v>
      </c>
    </row>
    <row r="48" spans="1:5" x14ac:dyDescent="0.3">
      <c r="A48" s="5">
        <f t="shared" ref="A48:A54" si="9">A47+1</f>
        <v>31</v>
      </c>
      <c r="B48" s="1" t="s">
        <v>63</v>
      </c>
      <c r="C48" s="4" t="s">
        <v>105</v>
      </c>
      <c r="D48" s="6">
        <f>SUMIF(СВОД!$C$13:$C$499,B48,СВОД!$E$13:$E$499)</f>
        <v>206782</v>
      </c>
      <c r="E48" s="14">
        <f t="shared" si="8"/>
        <v>252274.04</v>
      </c>
    </row>
    <row r="49" spans="1:5" x14ac:dyDescent="0.3">
      <c r="A49" s="5">
        <f t="shared" si="9"/>
        <v>32</v>
      </c>
      <c r="B49" s="1" t="s">
        <v>64</v>
      </c>
      <c r="C49" s="4" t="s">
        <v>105</v>
      </c>
      <c r="D49" s="6">
        <f>SUMIF(СВОД!$C$13:$C$499,B49,СВОД!$E$13:$E$499)</f>
        <v>160142</v>
      </c>
      <c r="E49" s="14">
        <f t="shared" si="8"/>
        <v>195373.24</v>
      </c>
    </row>
    <row r="50" spans="1:5" x14ac:dyDescent="0.3">
      <c r="A50" s="5">
        <f t="shared" si="9"/>
        <v>33</v>
      </c>
      <c r="B50" s="1" t="s">
        <v>65</v>
      </c>
      <c r="C50" s="4" t="s">
        <v>105</v>
      </c>
      <c r="D50" s="6">
        <f>SUMIF(СВОД!$C$13:$C$499,B50,СВОД!$E$13:$E$499)</f>
        <v>122028</v>
      </c>
      <c r="E50" s="14">
        <f t="shared" si="8"/>
        <v>148874.16</v>
      </c>
    </row>
    <row r="51" spans="1:5" x14ac:dyDescent="0.3">
      <c r="A51" s="5">
        <f t="shared" si="9"/>
        <v>34</v>
      </c>
      <c r="B51" s="1" t="s">
        <v>66</v>
      </c>
      <c r="C51" s="4" t="s">
        <v>105</v>
      </c>
      <c r="D51" s="6">
        <f>SUMIF(СВОД!$C$13:$C$499,B51,СВОД!$E$13:$E$499)</f>
        <v>93340</v>
      </c>
      <c r="E51" s="14">
        <f t="shared" si="8"/>
        <v>113874.8</v>
      </c>
    </row>
    <row r="52" spans="1:5" x14ac:dyDescent="0.3">
      <c r="A52" s="5">
        <f t="shared" si="9"/>
        <v>35</v>
      </c>
      <c r="B52" s="1" t="s">
        <v>67</v>
      </c>
      <c r="C52" s="4" t="s">
        <v>105</v>
      </c>
      <c r="D52" s="6">
        <f>SUMIF(СВОД!$C$13:$C$499,B52,СВОД!$E$13:$E$499)</f>
        <v>54026</v>
      </c>
      <c r="E52" s="14">
        <f t="shared" si="8"/>
        <v>65911.72</v>
      </c>
    </row>
    <row r="53" spans="1:5" x14ac:dyDescent="0.3">
      <c r="A53" s="5">
        <f t="shared" si="9"/>
        <v>36</v>
      </c>
      <c r="B53" s="1" t="s">
        <v>68</v>
      </c>
      <c r="C53" s="4" t="s">
        <v>105</v>
      </c>
      <c r="D53" s="6">
        <f>SUMIF(СВОД!$C$13:$C$499,B53,СВОД!$E$13:$E$499)</f>
        <v>36409</v>
      </c>
      <c r="E53" s="14">
        <f t="shared" si="8"/>
        <v>44418.979999999996</v>
      </c>
    </row>
    <row r="54" spans="1:5" x14ac:dyDescent="0.3">
      <c r="A54" s="5">
        <f t="shared" si="9"/>
        <v>37</v>
      </c>
      <c r="B54" s="1" t="s">
        <v>69</v>
      </c>
      <c r="C54" s="4" t="s">
        <v>105</v>
      </c>
      <c r="D54" s="6">
        <f>SUMIF(СВОД!$C$13:$C$499,B54,СВОД!$E$13:$E$499)</f>
        <v>34275</v>
      </c>
      <c r="E54" s="14">
        <f t="shared" si="8"/>
        <v>41815.5</v>
      </c>
    </row>
    <row r="55" spans="1:5" x14ac:dyDescent="0.3">
      <c r="A55" s="8"/>
      <c r="B55" s="9" t="s">
        <v>197</v>
      </c>
      <c r="C55" s="8"/>
      <c r="D55" s="15"/>
      <c r="E55" s="15"/>
    </row>
    <row r="56" spans="1:5" x14ac:dyDescent="0.3">
      <c r="A56" s="5">
        <f>A54+1</f>
        <v>38</v>
      </c>
      <c r="B56" s="1" t="s">
        <v>95</v>
      </c>
      <c r="C56" s="4" t="s">
        <v>105</v>
      </c>
      <c r="D56" s="6">
        <f>SUMIF(СВОД!$C$13:$C$499,B56,СВОД!$E$13:$E$499)</f>
        <v>589183</v>
      </c>
      <c r="E56" s="14">
        <f t="shared" ref="E56:E63" si="10">D56*1.22</f>
        <v>718803.26</v>
      </c>
    </row>
    <row r="57" spans="1:5" x14ac:dyDescent="0.3">
      <c r="A57" s="5">
        <f t="shared" ref="A57:A63" si="11">A56+1</f>
        <v>39</v>
      </c>
      <c r="B57" s="1" t="s">
        <v>96</v>
      </c>
      <c r="C57" s="4" t="s">
        <v>105</v>
      </c>
      <c r="D57" s="6">
        <f>SUMIF(СВОД!$C$13:$C$499,B57,СВОД!$E$13:$E$499)</f>
        <v>393192</v>
      </c>
      <c r="E57" s="14">
        <f t="shared" si="10"/>
        <v>479694.24</v>
      </c>
    </row>
    <row r="58" spans="1:5" x14ac:dyDescent="0.3">
      <c r="A58" s="5">
        <f t="shared" si="11"/>
        <v>40</v>
      </c>
      <c r="B58" s="1" t="s">
        <v>97</v>
      </c>
      <c r="C58" s="4" t="s">
        <v>105</v>
      </c>
      <c r="D58" s="6">
        <f>SUMIF(СВОД!$C$13:$C$499,B58,СВОД!$E$13:$E$499)</f>
        <v>297400</v>
      </c>
      <c r="E58" s="14">
        <f t="shared" si="10"/>
        <v>362828</v>
      </c>
    </row>
    <row r="59" spans="1:5" x14ac:dyDescent="0.3">
      <c r="A59" s="5">
        <f t="shared" si="11"/>
        <v>41</v>
      </c>
      <c r="B59" s="1" t="s">
        <v>98</v>
      </c>
      <c r="C59" s="4" t="s">
        <v>105</v>
      </c>
      <c r="D59" s="6">
        <f>SUMIF(СВОД!$C$13:$C$499,B59,СВОД!$E$13:$E$499)</f>
        <v>234316</v>
      </c>
      <c r="E59" s="14">
        <f t="shared" si="10"/>
        <v>285865.52</v>
      </c>
    </row>
    <row r="60" spans="1:5" x14ac:dyDescent="0.3">
      <c r="A60" s="5">
        <f t="shared" si="11"/>
        <v>42</v>
      </c>
      <c r="B60" s="1" t="s">
        <v>99</v>
      </c>
      <c r="C60" s="4" t="s">
        <v>105</v>
      </c>
      <c r="D60" s="6">
        <f>SUMIF(СВОД!$C$13:$C$499,B60,СВОД!$E$13:$E$499)</f>
        <v>189340</v>
      </c>
      <c r="E60" s="14">
        <f t="shared" si="10"/>
        <v>230994.8</v>
      </c>
    </row>
    <row r="61" spans="1:5" x14ac:dyDescent="0.3">
      <c r="A61" s="5">
        <f t="shared" si="11"/>
        <v>43</v>
      </c>
      <c r="B61" s="1" t="s">
        <v>100</v>
      </c>
      <c r="C61" s="4" t="s">
        <v>105</v>
      </c>
      <c r="D61" s="6">
        <f>SUMIF(СВОД!$C$13:$C$499,B61,СВОД!$E$13:$E$499)</f>
        <v>127847</v>
      </c>
      <c r="E61" s="14">
        <f t="shared" si="10"/>
        <v>155973.34</v>
      </c>
    </row>
    <row r="62" spans="1:5" x14ac:dyDescent="0.3">
      <c r="A62" s="5">
        <f t="shared" si="11"/>
        <v>44</v>
      </c>
      <c r="B62" s="1" t="s">
        <v>101</v>
      </c>
      <c r="C62" s="4" t="s">
        <v>105</v>
      </c>
      <c r="D62" s="6">
        <f>SUMIF(СВОД!$C$13:$C$499,B62,СВОД!$E$13:$E$499)</f>
        <v>79265</v>
      </c>
      <c r="E62" s="14">
        <f t="shared" si="10"/>
        <v>96703.3</v>
      </c>
    </row>
    <row r="63" spans="1:5" x14ac:dyDescent="0.3">
      <c r="A63" s="5">
        <f t="shared" si="11"/>
        <v>45</v>
      </c>
      <c r="B63" s="1" t="s">
        <v>102</v>
      </c>
      <c r="C63" s="4" t="s">
        <v>105</v>
      </c>
      <c r="D63" s="6">
        <f>SUMIF(СВОД!$C$13:$C$499,B63,СВОД!$E$13:$E$499)</f>
        <v>66252</v>
      </c>
      <c r="E63" s="14">
        <f t="shared" si="10"/>
        <v>80827.44</v>
      </c>
    </row>
    <row r="64" spans="1:5" x14ac:dyDescent="0.3">
      <c r="A64" s="8"/>
      <c r="B64" s="9" t="s">
        <v>91</v>
      </c>
      <c r="C64" s="8"/>
      <c r="D64" s="15"/>
      <c r="E64" s="15"/>
    </row>
    <row r="65" spans="1:5" x14ac:dyDescent="0.3">
      <c r="A65" s="5">
        <f>A63+1</f>
        <v>46</v>
      </c>
      <c r="B65" s="1" t="s">
        <v>70</v>
      </c>
      <c r="C65" s="4" t="s">
        <v>105</v>
      </c>
      <c r="D65" s="6">
        <f>SUMIF(СВОД!$C$13:$C$499,B65,СВОД!$E$13:$E$499)</f>
        <v>39495</v>
      </c>
      <c r="E65" s="14">
        <f t="shared" ref="E65:E72" si="12">D65*1.22</f>
        <v>48183.9</v>
      </c>
    </row>
    <row r="66" spans="1:5" x14ac:dyDescent="0.3">
      <c r="A66" s="5">
        <f t="shared" ref="A66:A72" si="13">A65+1</f>
        <v>47</v>
      </c>
      <c r="B66" s="1" t="s">
        <v>71</v>
      </c>
      <c r="C66" s="4" t="s">
        <v>105</v>
      </c>
      <c r="D66" s="6">
        <f>SUMIF(СВОД!$C$13:$C$499,B66,СВОД!$E$13:$E$499)</f>
        <v>34564</v>
      </c>
      <c r="E66" s="14">
        <f t="shared" si="12"/>
        <v>42168.08</v>
      </c>
    </row>
    <row r="67" spans="1:5" x14ac:dyDescent="0.3">
      <c r="A67" s="5">
        <f t="shared" si="13"/>
        <v>48</v>
      </c>
      <c r="B67" s="1" t="s">
        <v>72</v>
      </c>
      <c r="C67" s="4" t="s">
        <v>105</v>
      </c>
      <c r="D67" s="6">
        <f>SUMIF(СВОД!$C$13:$C$499,B67,СВОД!$E$13:$E$499)</f>
        <v>30507</v>
      </c>
      <c r="E67" s="14">
        <f t="shared" si="12"/>
        <v>37218.54</v>
      </c>
    </row>
    <row r="68" spans="1:5" x14ac:dyDescent="0.3">
      <c r="A68" s="5">
        <f t="shared" si="13"/>
        <v>49</v>
      </c>
      <c r="B68" s="1" t="s">
        <v>73</v>
      </c>
      <c r="C68" s="4" t="s">
        <v>105</v>
      </c>
      <c r="D68" s="6">
        <f>SUMIF(СВОД!$C$13:$C$499,B68,СВОД!$E$13:$E$499)</f>
        <v>22075</v>
      </c>
      <c r="E68" s="14">
        <f t="shared" si="12"/>
        <v>26931.5</v>
      </c>
    </row>
    <row r="69" spans="1:5" x14ac:dyDescent="0.3">
      <c r="A69" s="5">
        <f t="shared" si="13"/>
        <v>50</v>
      </c>
      <c r="B69" s="1" t="s">
        <v>74</v>
      </c>
      <c r="C69" s="4" t="s">
        <v>105</v>
      </c>
      <c r="D69" s="6">
        <f>SUMIF(СВОД!$C$13:$C$499,B69,СВОД!$E$13:$E$499)</f>
        <v>20921</v>
      </c>
      <c r="E69" s="14">
        <f t="shared" si="12"/>
        <v>25523.62</v>
      </c>
    </row>
    <row r="70" spans="1:5" x14ac:dyDescent="0.3">
      <c r="A70" s="5">
        <f t="shared" si="13"/>
        <v>51</v>
      </c>
      <c r="B70" s="2" t="s">
        <v>92</v>
      </c>
      <c r="C70" s="4" t="s">
        <v>105</v>
      </c>
      <c r="D70" s="6">
        <f>SUMIF(СВОД!$C$13:$C$499,B70,СВОД!$E$13:$E$499)</f>
        <v>13029</v>
      </c>
      <c r="E70" s="14">
        <f t="shared" si="12"/>
        <v>15895.38</v>
      </c>
    </row>
    <row r="71" spans="1:5" x14ac:dyDescent="0.3">
      <c r="A71" s="5">
        <f t="shared" si="13"/>
        <v>52</v>
      </c>
      <c r="B71" s="1" t="s">
        <v>75</v>
      </c>
      <c r="C71" s="4" t="s">
        <v>105</v>
      </c>
      <c r="D71" s="6">
        <f>SUMIF(СВОД!$C$13:$C$499,B71,СВОД!$E$13:$E$499)</f>
        <v>10222</v>
      </c>
      <c r="E71" s="14">
        <f t="shared" si="12"/>
        <v>12470.84</v>
      </c>
    </row>
    <row r="72" spans="1:5" x14ac:dyDescent="0.3">
      <c r="A72" s="5">
        <f t="shared" si="13"/>
        <v>53</v>
      </c>
      <c r="B72" s="1" t="s">
        <v>76</v>
      </c>
      <c r="C72" s="4" t="s">
        <v>105</v>
      </c>
      <c r="D72" s="6">
        <f>SUMIF(СВОД!$C$13:$C$499,B72,СВОД!$E$13:$E$499)</f>
        <v>8979</v>
      </c>
      <c r="E72" s="14">
        <f t="shared" si="12"/>
        <v>10954.38</v>
      </c>
    </row>
    <row r="73" spans="1:5" x14ac:dyDescent="0.3">
      <c r="A73" s="8"/>
      <c r="B73" s="9" t="s">
        <v>45</v>
      </c>
      <c r="C73" s="8"/>
      <c r="D73" s="15"/>
      <c r="E73" s="15"/>
    </row>
    <row r="74" spans="1:5" x14ac:dyDescent="0.3">
      <c r="A74" s="5">
        <f>A72+1</f>
        <v>54</v>
      </c>
      <c r="B74" s="50" t="s">
        <v>439</v>
      </c>
      <c r="C74" s="4" t="s">
        <v>105</v>
      </c>
      <c r="D74" s="6">
        <f>SUMIF(СВОД!$C$13:$C$499,B74,СВОД!$E$13:$E$499)</f>
        <v>12567</v>
      </c>
      <c r="E74" s="14">
        <f t="shared" ref="E74:E81" si="14">D74*1.22</f>
        <v>15331.74</v>
      </c>
    </row>
    <row r="75" spans="1:5" x14ac:dyDescent="0.3">
      <c r="A75" s="5">
        <f t="shared" ref="A75:A81" si="15">A74+1</f>
        <v>55</v>
      </c>
      <c r="B75" s="50" t="s">
        <v>440</v>
      </c>
      <c r="C75" s="4" t="s">
        <v>105</v>
      </c>
      <c r="D75" s="6">
        <f>SUMIF(СВОД!$C$13:$C$499,B75,СВОД!$E$13:$E$499)</f>
        <v>11552</v>
      </c>
      <c r="E75" s="14">
        <f t="shared" si="14"/>
        <v>14093.44</v>
      </c>
    </row>
    <row r="76" spans="1:5" x14ac:dyDescent="0.3">
      <c r="A76" s="5">
        <f t="shared" si="15"/>
        <v>56</v>
      </c>
      <c r="B76" s="50" t="s">
        <v>441</v>
      </c>
      <c r="C76" s="4" t="s">
        <v>105</v>
      </c>
      <c r="D76" s="6">
        <f>SUMIF(СВОД!$C$13:$C$499,B76,СВОД!$E$13:$E$499)</f>
        <v>10611</v>
      </c>
      <c r="E76" s="14">
        <f t="shared" si="14"/>
        <v>12945.42</v>
      </c>
    </row>
    <row r="77" spans="1:5" x14ac:dyDescent="0.3">
      <c r="A77" s="5">
        <f t="shared" si="15"/>
        <v>57</v>
      </c>
      <c r="B77" s="50" t="s">
        <v>442</v>
      </c>
      <c r="C77" s="4" t="s">
        <v>105</v>
      </c>
      <c r="D77" s="6">
        <f>SUMIF(СВОД!$C$13:$C$499,B77,СВОД!$E$13:$E$499)</f>
        <v>9522</v>
      </c>
      <c r="E77" s="14">
        <f t="shared" si="14"/>
        <v>11616.84</v>
      </c>
    </row>
    <row r="78" spans="1:5" x14ac:dyDescent="0.3">
      <c r="A78" s="5">
        <f t="shared" si="15"/>
        <v>58</v>
      </c>
      <c r="B78" s="21" t="s">
        <v>36</v>
      </c>
      <c r="C78" s="4" t="s">
        <v>105</v>
      </c>
      <c r="D78" s="6">
        <f>SUMIF(СВОД!$C$13:$C$499,B78,СВОД!$E$13:$E$499)</f>
        <v>8582</v>
      </c>
      <c r="E78" s="14">
        <f t="shared" si="14"/>
        <v>10470.039999999999</v>
      </c>
    </row>
    <row r="79" spans="1:5" x14ac:dyDescent="0.3">
      <c r="A79" s="5">
        <f t="shared" si="15"/>
        <v>59</v>
      </c>
      <c r="B79" s="21" t="s">
        <v>37</v>
      </c>
      <c r="C79" s="4" t="s">
        <v>105</v>
      </c>
      <c r="D79" s="6">
        <f>SUMIF(СВОД!$C$13:$C$499,B79,СВОД!$E$13:$E$499)</f>
        <v>8209</v>
      </c>
      <c r="E79" s="14">
        <f t="shared" si="14"/>
        <v>10014.98</v>
      </c>
    </row>
    <row r="80" spans="1:5" x14ac:dyDescent="0.3">
      <c r="A80" s="5">
        <f t="shared" si="15"/>
        <v>60</v>
      </c>
      <c r="B80" s="21" t="s">
        <v>38</v>
      </c>
      <c r="C80" s="4" t="s">
        <v>105</v>
      </c>
      <c r="D80" s="6">
        <f>SUMIF(СВОД!$C$13:$C$499,B80,СВОД!$E$13:$E$499)</f>
        <v>7464</v>
      </c>
      <c r="E80" s="14">
        <f t="shared" si="14"/>
        <v>9106.08</v>
      </c>
    </row>
    <row r="81" spans="1:5" x14ac:dyDescent="0.3">
      <c r="A81" s="5">
        <f t="shared" si="15"/>
        <v>61</v>
      </c>
      <c r="B81" s="21" t="s">
        <v>89</v>
      </c>
      <c r="C81" s="4" t="s">
        <v>105</v>
      </c>
      <c r="D81" s="6">
        <f>SUMIF(СВОД!$C$13:$C$499,B81,СВОД!$E$13:$E$499)</f>
        <v>7296</v>
      </c>
      <c r="E81" s="14">
        <f t="shared" si="14"/>
        <v>8901.119999999999</v>
      </c>
    </row>
    <row r="82" spans="1:5" x14ac:dyDescent="0.3">
      <c r="A82" s="8"/>
      <c r="B82" s="9" t="s">
        <v>51</v>
      </c>
      <c r="C82" s="8"/>
      <c r="D82" s="15"/>
      <c r="E82" s="15"/>
    </row>
    <row r="83" spans="1:5" x14ac:dyDescent="0.3">
      <c r="A83" s="5">
        <f>A81+1</f>
        <v>62</v>
      </c>
      <c r="B83" s="1" t="s">
        <v>31</v>
      </c>
      <c r="C83" s="4" t="s">
        <v>105</v>
      </c>
      <c r="D83" s="6">
        <f>SUMIF([1]СВОД!$C$13:$C$499,B83,[1]СВОД!$E$13:$E$499)</f>
        <v>92857</v>
      </c>
      <c r="E83" s="14">
        <f>D83*1.22</f>
        <v>113285.54</v>
      </c>
    </row>
    <row r="84" spans="1:5" x14ac:dyDescent="0.3">
      <c r="A84" s="5">
        <f t="shared" ref="A84" si="16">A83+1</f>
        <v>63</v>
      </c>
      <c r="B84" s="1" t="s">
        <v>88</v>
      </c>
      <c r="C84" s="4" t="s">
        <v>105</v>
      </c>
      <c r="D84" s="6">
        <f>SUMIF([1]СВОД!$C$13:$C$499,B84,[1]СВОД!$E$13:$E$499)</f>
        <v>88901</v>
      </c>
      <c r="E84" s="14">
        <f>D84*1.22</f>
        <v>108459.22</v>
      </c>
    </row>
    <row r="85" spans="1:5" x14ac:dyDescent="0.3">
      <c r="A85" s="8"/>
      <c r="B85" s="9" t="s">
        <v>46</v>
      </c>
      <c r="C85" s="8"/>
      <c r="D85" s="15"/>
      <c r="E85" s="15"/>
    </row>
    <row r="86" spans="1:5" x14ac:dyDescent="0.3">
      <c r="A86" s="5">
        <f>A84+1</f>
        <v>64</v>
      </c>
      <c r="B86" s="95" t="s">
        <v>537</v>
      </c>
      <c r="C86" s="4" t="s">
        <v>105</v>
      </c>
      <c r="D86" s="6">
        <f>SUMIF(СВОД!$C$13:$C$499,B86,СВОД!$E$13:$E$499)</f>
        <v>11282</v>
      </c>
      <c r="E86" s="14">
        <f>D86*1.22</f>
        <v>13764.039999999999</v>
      </c>
    </row>
    <row r="87" spans="1:5" x14ac:dyDescent="0.3">
      <c r="A87" s="5">
        <f t="shared" ref="A87:A88" si="17">A86+1</f>
        <v>65</v>
      </c>
      <c r="B87" s="95" t="s">
        <v>536</v>
      </c>
      <c r="C87" s="4" t="s">
        <v>105</v>
      </c>
      <c r="D87" s="6">
        <f>SUMIF(СВОД!$C$13:$C$499,B87,СВОД!$E$13:$E$499)</f>
        <v>4107</v>
      </c>
      <c r="E87" s="14">
        <f>D87*1.22</f>
        <v>5010.54</v>
      </c>
    </row>
    <row r="88" spans="1:5" x14ac:dyDescent="0.3">
      <c r="A88" s="5">
        <f t="shared" si="17"/>
        <v>66</v>
      </c>
      <c r="B88" s="95" t="s">
        <v>535</v>
      </c>
      <c r="C88" s="4" t="s">
        <v>105</v>
      </c>
      <c r="D88" s="6">
        <f>SUMIF(СВОД!$C$13:$C$499,B88,СВОД!$E$13:$E$499)</f>
        <v>2391</v>
      </c>
      <c r="E88" s="14">
        <f>D88*1.22</f>
        <v>2917.02</v>
      </c>
    </row>
    <row r="89" spans="1:5" x14ac:dyDescent="0.3">
      <c r="A89" s="8"/>
      <c r="B89" s="9" t="s">
        <v>47</v>
      </c>
      <c r="C89" s="8"/>
      <c r="D89" s="15"/>
      <c r="E89" s="15"/>
    </row>
    <row r="90" spans="1:5" x14ac:dyDescent="0.3">
      <c r="A90" s="5">
        <f>A88+1</f>
        <v>67</v>
      </c>
      <c r="B90" s="1" t="s">
        <v>21</v>
      </c>
      <c r="C90" s="4" t="s">
        <v>104</v>
      </c>
      <c r="D90" s="6">
        <f>SUMIF(СВОД!$C$13:$C$499,B90,СВОД!$E$13:$E$499)</f>
        <v>78</v>
      </c>
      <c r="E90" s="14">
        <f>D90*1.22</f>
        <v>95.16</v>
      </c>
    </row>
    <row r="91" spans="1:5" x14ac:dyDescent="0.3">
      <c r="A91" s="5">
        <f t="shared" ref="A91" si="18">A90+1</f>
        <v>68</v>
      </c>
      <c r="B91" s="1" t="s">
        <v>85</v>
      </c>
      <c r="C91" s="4" t="s">
        <v>104</v>
      </c>
      <c r="D91" s="6">
        <f>SUMIF(СВОД!$C$13:$C$499,B91,СВОД!$E$13:$E$499)</f>
        <v>69</v>
      </c>
      <c r="E91" s="14">
        <f>D91*1.22</f>
        <v>84.179999999999993</v>
      </c>
    </row>
    <row r="92" spans="1:5" x14ac:dyDescent="0.3">
      <c r="A92" s="8"/>
      <c r="B92" s="9" t="s">
        <v>110</v>
      </c>
      <c r="C92" s="8"/>
      <c r="D92" s="8"/>
      <c r="E92" s="8"/>
    </row>
    <row r="93" spans="1:5" x14ac:dyDescent="0.3">
      <c r="A93" s="5">
        <f>A91+1</f>
        <v>69</v>
      </c>
      <c r="B93" s="1" t="s">
        <v>111</v>
      </c>
      <c r="C93" s="4" t="s">
        <v>105</v>
      </c>
      <c r="D93" s="6">
        <f>SUMIF(СВОД!$C$13:$C$499,B93,СВОД!$E$13:$E$499)</f>
        <v>3216</v>
      </c>
      <c r="E93" s="14">
        <f>D93*1.22</f>
        <v>3923.52</v>
      </c>
    </row>
    <row r="94" spans="1:5" x14ac:dyDescent="0.3">
      <c r="A94" s="5">
        <f t="shared" ref="A94" si="19">A93+1</f>
        <v>70</v>
      </c>
      <c r="B94" s="1" t="s">
        <v>112</v>
      </c>
      <c r="C94" s="4" t="s">
        <v>105</v>
      </c>
      <c r="D94" s="6">
        <f>SUMIF(СВОД!$C$13:$C$499,B94,СВОД!$E$13:$E$499)</f>
        <v>331</v>
      </c>
      <c r="E94" s="14">
        <f>D94*1.22</f>
        <v>403.82</v>
      </c>
    </row>
    <row r="95" spans="1:5" x14ac:dyDescent="0.3">
      <c r="A95" s="8"/>
      <c r="B95" s="9" t="s">
        <v>158</v>
      </c>
      <c r="C95" s="8"/>
      <c r="D95" s="15"/>
      <c r="E95" s="15"/>
    </row>
    <row r="96" spans="1:5" ht="31.2" x14ac:dyDescent="0.3">
      <c r="A96" s="5">
        <f>A94+1</f>
        <v>71</v>
      </c>
      <c r="B96" s="1" t="s">
        <v>471</v>
      </c>
      <c r="C96" s="4" t="s">
        <v>105</v>
      </c>
      <c r="D96" s="6">
        <f>SUMIF(СВОД!$C$13:$C$499,B96,СВОД!$E$13:$E$499)</f>
        <v>1768998</v>
      </c>
      <c r="E96" s="14">
        <f>D96*1.22</f>
        <v>2158177.56</v>
      </c>
    </row>
    <row r="97" spans="1:5" x14ac:dyDescent="0.3">
      <c r="A97" s="29"/>
      <c r="B97" s="30"/>
      <c r="C97" s="31"/>
      <c r="D97" s="32"/>
      <c r="E97" s="33"/>
    </row>
    <row r="98" spans="1:5" x14ac:dyDescent="0.3">
      <c r="A98" s="28" t="s">
        <v>299</v>
      </c>
      <c r="B98" s="26"/>
      <c r="C98" s="17"/>
      <c r="D98" s="17"/>
      <c r="E98" s="17"/>
    </row>
    <row r="99" spans="1:5" s="3" customFormat="1" x14ac:dyDescent="0.3">
      <c r="A99" s="17" t="s">
        <v>198</v>
      </c>
      <c r="B99" s="28" t="s">
        <v>199</v>
      </c>
      <c r="C99" s="17"/>
      <c r="D99" s="17"/>
      <c r="E99" s="17"/>
    </row>
    <row r="100" spans="1:5" s="3" customFormat="1" x14ac:dyDescent="0.3">
      <c r="A100" s="17" t="s">
        <v>201</v>
      </c>
      <c r="B100" s="28" t="s">
        <v>202</v>
      </c>
      <c r="C100" s="17"/>
      <c r="D100" s="17"/>
      <c r="E100" s="17"/>
    </row>
    <row r="101" spans="1:5" x14ac:dyDescent="0.3">
      <c r="A101" s="17"/>
      <c r="B101" s="18"/>
      <c r="C101" s="17"/>
      <c r="D101" s="17"/>
      <c r="E101" s="17"/>
    </row>
    <row r="102" spans="1:5" x14ac:dyDescent="0.3">
      <c r="A102" s="17"/>
      <c r="B102" s="18"/>
      <c r="C102" s="17"/>
      <c r="D102" s="17"/>
      <c r="E102" s="17"/>
    </row>
    <row r="103" spans="1:5" x14ac:dyDescent="0.3">
      <c r="A103" s="17"/>
      <c r="B103" s="18"/>
      <c r="C103" s="17"/>
      <c r="D103" s="17"/>
      <c r="E103" s="17"/>
    </row>
    <row r="104" spans="1:5" x14ac:dyDescent="0.3">
      <c r="A104" s="17"/>
      <c r="B104" s="18"/>
      <c r="C104" s="17"/>
      <c r="D104" s="17"/>
      <c r="E104" s="17"/>
    </row>
    <row r="105" spans="1:5" x14ac:dyDescent="0.3">
      <c r="A105" s="17"/>
      <c r="B105" s="18"/>
      <c r="C105" s="17"/>
      <c r="D105" s="17"/>
      <c r="E105" s="17"/>
    </row>
    <row r="106" spans="1:5" x14ac:dyDescent="0.3">
      <c r="A106" s="17"/>
      <c r="B106" s="18"/>
      <c r="C106" s="17"/>
      <c r="D106" s="17"/>
      <c r="E106" s="17"/>
    </row>
  </sheetData>
  <mergeCells count="4">
    <mergeCell ref="B2:E2"/>
    <mergeCell ref="B3:E3"/>
    <mergeCell ref="B4:E4"/>
    <mergeCell ref="B5:E5"/>
  </mergeCells>
  <hyperlinks>
    <hyperlink ref="B5" r:id="rId1"/>
    <hyperlink ref="B4" r:id="rId2"/>
  </hyperlinks>
  <printOptions horizontalCentered="1"/>
  <pageMargins left="0.70866141732283472" right="0.31496062992125984" top="0.35433070866141736" bottom="0.35433070866141736" header="0.31496062992125984" footer="0.31496062992125984"/>
  <pageSetup paperSize="9" scale="75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39"/>
  <sheetViews>
    <sheetView view="pageBreakPreview" zoomScaleNormal="100" zoomScaleSheetLayoutView="100" workbookViewId="0">
      <selection activeCell="B12" sqref="B12"/>
    </sheetView>
  </sheetViews>
  <sheetFormatPr defaultColWidth="9.109375" defaultRowHeight="15.6" x14ac:dyDescent="0.3"/>
  <cols>
    <col min="1" max="1" width="4.88671875" style="57" customWidth="1"/>
    <col min="2" max="2" width="70" style="72" bestFit="1" customWidth="1"/>
    <col min="3" max="3" width="9.109375" style="57"/>
    <col min="4" max="5" width="16" style="57" customWidth="1"/>
    <col min="6" max="16384" width="9.109375" style="56"/>
  </cols>
  <sheetData>
    <row r="1" spans="1:8" customFormat="1" x14ac:dyDescent="0.3">
      <c r="A1" s="17"/>
      <c r="B1" s="18"/>
      <c r="C1" s="17"/>
      <c r="D1" s="17"/>
      <c r="E1" s="17"/>
    </row>
    <row r="2" spans="1:8" customFormat="1" ht="17.399999999999999" x14ac:dyDescent="0.3">
      <c r="A2" s="17"/>
      <c r="B2" s="111" t="s">
        <v>548</v>
      </c>
      <c r="C2" s="111"/>
      <c r="D2" s="111"/>
      <c r="E2" s="111"/>
    </row>
    <row r="3" spans="1:8" customFormat="1" ht="17.399999999999999" x14ac:dyDescent="0.3">
      <c r="A3" s="17"/>
      <c r="B3" s="111" t="s">
        <v>549</v>
      </c>
      <c r="C3" s="111"/>
      <c r="D3" s="111"/>
      <c r="E3" s="111"/>
    </row>
    <row r="4" spans="1:8" customFormat="1" ht="18" x14ac:dyDescent="0.3">
      <c r="A4" s="17"/>
      <c r="B4" s="112" t="s">
        <v>550</v>
      </c>
      <c r="C4" s="112"/>
      <c r="D4" s="112"/>
      <c r="E4" s="112"/>
    </row>
    <row r="5" spans="1:8" customFormat="1" ht="18" x14ac:dyDescent="0.3">
      <c r="A5" s="17"/>
      <c r="B5" s="112" t="s">
        <v>551</v>
      </c>
      <c r="C5" s="112"/>
      <c r="D5" s="112"/>
      <c r="E5" s="112"/>
    </row>
    <row r="6" spans="1:8" customFormat="1" x14ac:dyDescent="0.3">
      <c r="A6" s="17"/>
      <c r="B6" s="18"/>
      <c r="C6" s="17"/>
      <c r="D6" s="17"/>
      <c r="E6" s="17"/>
    </row>
    <row r="7" spans="1:8" customFormat="1" ht="40.799999999999997" thickBot="1" x14ac:dyDescent="0.35">
      <c r="A7" s="17"/>
      <c r="B7" s="108" t="s">
        <v>552</v>
      </c>
      <c r="C7" s="109"/>
      <c r="D7" s="109"/>
      <c r="E7" s="17"/>
    </row>
    <row r="8" spans="1:8" ht="25.2" customHeight="1" x14ac:dyDescent="0.3">
      <c r="A8" s="17"/>
      <c r="B8" s="18" t="s">
        <v>115</v>
      </c>
      <c r="C8" s="17"/>
      <c r="D8" s="17"/>
      <c r="E8" s="17"/>
    </row>
    <row r="9" spans="1:8" x14ac:dyDescent="0.3">
      <c r="A9" s="17"/>
      <c r="B9" s="110" t="s">
        <v>554</v>
      </c>
      <c r="C9" s="17"/>
      <c r="D9" s="17"/>
      <c r="E9" s="17"/>
    </row>
    <row r="10" spans="1:8" x14ac:dyDescent="0.3">
      <c r="A10" s="17"/>
      <c r="B10" s="18" t="s">
        <v>116</v>
      </c>
      <c r="C10" s="17"/>
      <c r="D10" s="17"/>
      <c r="E10" s="17"/>
    </row>
    <row r="11" spans="1:8" ht="16.2" thickBot="1" x14ac:dyDescent="0.35">
      <c r="A11" s="17"/>
      <c r="B11" s="18"/>
      <c r="C11" s="19"/>
      <c r="D11" s="17"/>
      <c r="E11" s="17"/>
      <c r="H11" s="56" t="s">
        <v>553</v>
      </c>
    </row>
    <row r="12" spans="1:8" s="59" customFormat="1" ht="31.8" thickBot="1" x14ac:dyDescent="0.35">
      <c r="A12" s="80" t="s">
        <v>0</v>
      </c>
      <c r="B12" s="81" t="s">
        <v>1</v>
      </c>
      <c r="C12" s="81" t="s">
        <v>52</v>
      </c>
      <c r="D12" s="81" t="s">
        <v>39</v>
      </c>
      <c r="E12" s="82" t="s">
        <v>40</v>
      </c>
    </row>
    <row r="13" spans="1:8" x14ac:dyDescent="0.3">
      <c r="A13" s="12"/>
      <c r="B13" s="10" t="s">
        <v>41</v>
      </c>
      <c r="C13" s="10"/>
      <c r="D13" s="22"/>
      <c r="E13" s="22"/>
    </row>
    <row r="14" spans="1:8" x14ac:dyDescent="0.3">
      <c r="A14" s="61">
        <v>1</v>
      </c>
      <c r="B14" s="21" t="s">
        <v>149</v>
      </c>
      <c r="C14" s="51" t="s">
        <v>104</v>
      </c>
      <c r="D14" s="52">
        <f>SUMIF(СВОД!$C$13:$C$499,B14,СВОД!$E$13:$E$499)</f>
        <v>31986</v>
      </c>
      <c r="E14" s="54">
        <f t="shared" ref="E14:E21" si="0">D14*1.22</f>
        <v>39022.92</v>
      </c>
    </row>
    <row r="15" spans="1:8" x14ac:dyDescent="0.3">
      <c r="A15" s="61">
        <f t="shared" ref="A15:A21" si="1">A14+1</f>
        <v>2</v>
      </c>
      <c r="B15" s="21" t="s">
        <v>150</v>
      </c>
      <c r="C15" s="51" t="s">
        <v>104</v>
      </c>
      <c r="D15" s="52">
        <f>SUMIF(СВОД!$C$13:$C$499,B15,СВОД!$E$13:$E$499)</f>
        <v>26572</v>
      </c>
      <c r="E15" s="54">
        <f t="shared" si="0"/>
        <v>32417.84</v>
      </c>
    </row>
    <row r="16" spans="1:8" x14ac:dyDescent="0.3">
      <c r="A16" s="61">
        <f t="shared" si="1"/>
        <v>3</v>
      </c>
      <c r="B16" s="21" t="s">
        <v>151</v>
      </c>
      <c r="C16" s="51" t="s">
        <v>104</v>
      </c>
      <c r="D16" s="52">
        <f>SUMIF(СВОД!$C$13:$C$499,B16,СВОД!$E$13:$E$499)</f>
        <v>22428</v>
      </c>
      <c r="E16" s="54">
        <f t="shared" si="0"/>
        <v>27362.16</v>
      </c>
    </row>
    <row r="17" spans="1:5" x14ac:dyDescent="0.3">
      <c r="A17" s="61">
        <f t="shared" si="1"/>
        <v>4</v>
      </c>
      <c r="B17" s="21" t="s">
        <v>152</v>
      </c>
      <c r="C17" s="51" t="s">
        <v>104</v>
      </c>
      <c r="D17" s="52">
        <f>SUMIF(СВОД!$C$13:$C$499,B17,СВОД!$E$13:$E$499)</f>
        <v>18144</v>
      </c>
      <c r="E17" s="54">
        <f t="shared" si="0"/>
        <v>22135.68</v>
      </c>
    </row>
    <row r="18" spans="1:5" x14ac:dyDescent="0.3">
      <c r="A18" s="61">
        <f t="shared" si="1"/>
        <v>5</v>
      </c>
      <c r="B18" s="21" t="s">
        <v>153</v>
      </c>
      <c r="C18" s="51" t="s">
        <v>104</v>
      </c>
      <c r="D18" s="52">
        <f>SUMIF(СВОД!$C$13:$C$499,B18,СВОД!$E$13:$E$499)</f>
        <v>14507</v>
      </c>
      <c r="E18" s="54">
        <f t="shared" si="0"/>
        <v>17698.54</v>
      </c>
    </row>
    <row r="19" spans="1:5" x14ac:dyDescent="0.3">
      <c r="A19" s="61">
        <f t="shared" si="1"/>
        <v>6</v>
      </c>
      <c r="B19" s="21" t="s">
        <v>154</v>
      </c>
      <c r="C19" s="51" t="s">
        <v>104</v>
      </c>
      <c r="D19" s="52">
        <f>SUMIF(СВОД!$C$13:$C$499,B19,СВОД!$E$13:$E$499)</f>
        <v>11279</v>
      </c>
      <c r="E19" s="54">
        <f t="shared" si="0"/>
        <v>13760.38</v>
      </c>
    </row>
    <row r="20" spans="1:5" x14ac:dyDescent="0.3">
      <c r="A20" s="61">
        <f t="shared" si="1"/>
        <v>7</v>
      </c>
      <c r="B20" s="21" t="s">
        <v>155</v>
      </c>
      <c r="C20" s="51" t="s">
        <v>104</v>
      </c>
      <c r="D20" s="52">
        <f>SUMIF(СВОД!$C$13:$C$499,B20,СВОД!$E$13:$E$499)</f>
        <v>8608</v>
      </c>
      <c r="E20" s="54">
        <f t="shared" si="0"/>
        <v>10501.76</v>
      </c>
    </row>
    <row r="21" spans="1:5" x14ac:dyDescent="0.3">
      <c r="A21" s="61">
        <f t="shared" si="1"/>
        <v>8</v>
      </c>
      <c r="B21" s="21" t="s">
        <v>156</v>
      </c>
      <c r="C21" s="51" t="s">
        <v>104</v>
      </c>
      <c r="D21" s="52">
        <f>SUMIF(СВОД!$C$13:$C$499,B21,СВОД!$E$13:$E$499)</f>
        <v>6474</v>
      </c>
      <c r="E21" s="54">
        <f t="shared" si="0"/>
        <v>7898.28</v>
      </c>
    </row>
    <row r="22" spans="1:5" x14ac:dyDescent="0.3">
      <c r="A22" s="8"/>
      <c r="B22" s="9" t="s">
        <v>307</v>
      </c>
      <c r="C22" s="8"/>
      <c r="D22" s="15"/>
      <c r="E22" s="15"/>
    </row>
    <row r="23" spans="1:5" x14ac:dyDescent="0.3">
      <c r="A23" s="61">
        <f>A21+1</f>
        <v>9</v>
      </c>
      <c r="B23" s="21" t="s">
        <v>117</v>
      </c>
      <c r="C23" s="51" t="s">
        <v>105</v>
      </c>
      <c r="D23" s="52">
        <f>SUMIF(СВОД!$C$13:$C$499,B23,СВОД!$E$13:$E$499)</f>
        <v>43125</v>
      </c>
      <c r="E23" s="54">
        <f t="shared" ref="E23:E30" si="2">D23*1.22</f>
        <v>52612.5</v>
      </c>
    </row>
    <row r="24" spans="1:5" x14ac:dyDescent="0.3">
      <c r="A24" s="61">
        <f t="shared" ref="A24:A30" si="3">A23+1</f>
        <v>10</v>
      </c>
      <c r="B24" s="21" t="s">
        <v>118</v>
      </c>
      <c r="C24" s="51" t="s">
        <v>105</v>
      </c>
      <c r="D24" s="52">
        <f>SUMIF(СВОД!$C$13:$C$499,B24,СВОД!$E$13:$E$499)</f>
        <v>35793</v>
      </c>
      <c r="E24" s="54">
        <f t="shared" si="2"/>
        <v>43667.46</v>
      </c>
    </row>
    <row r="25" spans="1:5" x14ac:dyDescent="0.3">
      <c r="A25" s="61">
        <f t="shared" si="3"/>
        <v>11</v>
      </c>
      <c r="B25" s="21" t="s">
        <v>119</v>
      </c>
      <c r="C25" s="51" t="s">
        <v>105</v>
      </c>
      <c r="D25" s="52">
        <f>SUMIF(СВОД!$C$13:$C$499,B25,СВОД!$E$13:$E$499)</f>
        <v>31337</v>
      </c>
      <c r="E25" s="54">
        <f t="shared" si="2"/>
        <v>38231.14</v>
      </c>
    </row>
    <row r="26" spans="1:5" x14ac:dyDescent="0.3">
      <c r="A26" s="61">
        <f t="shared" si="3"/>
        <v>12</v>
      </c>
      <c r="B26" s="21" t="s">
        <v>120</v>
      </c>
      <c r="C26" s="51" t="s">
        <v>105</v>
      </c>
      <c r="D26" s="52">
        <f>SUMIF(СВОД!$C$13:$C$499,B26,СВОД!$E$13:$E$499)</f>
        <v>26048</v>
      </c>
      <c r="E26" s="54">
        <f t="shared" si="2"/>
        <v>31778.559999999998</v>
      </c>
    </row>
    <row r="27" spans="1:5" x14ac:dyDescent="0.3">
      <c r="A27" s="61">
        <f t="shared" si="3"/>
        <v>13</v>
      </c>
      <c r="B27" s="21" t="s">
        <v>121</v>
      </c>
      <c r="C27" s="51" t="s">
        <v>105</v>
      </c>
      <c r="D27" s="52">
        <f>SUMIF(СВОД!$C$13:$C$499,B27,СВОД!$E$13:$E$499)</f>
        <v>19183</v>
      </c>
      <c r="E27" s="54">
        <f t="shared" si="2"/>
        <v>23403.26</v>
      </c>
    </row>
    <row r="28" spans="1:5" x14ac:dyDescent="0.3">
      <c r="A28" s="61">
        <f t="shared" si="3"/>
        <v>14</v>
      </c>
      <c r="B28" s="21" t="s">
        <v>122</v>
      </c>
      <c r="C28" s="51" t="s">
        <v>105</v>
      </c>
      <c r="D28" s="52">
        <f>SUMIF(СВОД!$C$13:$C$499,B28,СВОД!$E$13:$E$499)</f>
        <v>16533</v>
      </c>
      <c r="E28" s="54">
        <f t="shared" si="2"/>
        <v>20170.259999999998</v>
      </c>
    </row>
    <row r="29" spans="1:5" x14ac:dyDescent="0.3">
      <c r="A29" s="61">
        <f t="shared" si="3"/>
        <v>15</v>
      </c>
      <c r="B29" s="21" t="s">
        <v>123</v>
      </c>
      <c r="C29" s="51" t="s">
        <v>105</v>
      </c>
      <c r="D29" s="52">
        <f>SUMIF(СВОД!$C$13:$C$499,B29,СВОД!$E$13:$E$499)</f>
        <v>12198</v>
      </c>
      <c r="E29" s="54">
        <f t="shared" si="2"/>
        <v>14881.56</v>
      </c>
    </row>
    <row r="30" spans="1:5" x14ac:dyDescent="0.3">
      <c r="A30" s="61">
        <f t="shared" si="3"/>
        <v>16</v>
      </c>
      <c r="B30" s="21" t="s">
        <v>124</v>
      </c>
      <c r="C30" s="51" t="s">
        <v>105</v>
      </c>
      <c r="D30" s="52">
        <f>SUMIF(СВОД!$C$13:$C$499,B30,СВОД!$E$13:$E$499)</f>
        <v>11082</v>
      </c>
      <c r="E30" s="54">
        <f t="shared" si="2"/>
        <v>13520.039999999999</v>
      </c>
    </row>
    <row r="31" spans="1:5" x14ac:dyDescent="0.3">
      <c r="A31" s="8"/>
      <c r="B31" s="9" t="s">
        <v>90</v>
      </c>
      <c r="C31" s="8"/>
      <c r="D31" s="15"/>
      <c r="E31" s="15"/>
    </row>
    <row r="32" spans="1:5" x14ac:dyDescent="0.3">
      <c r="A32" s="61">
        <f>A30+1</f>
        <v>17</v>
      </c>
      <c r="B32" s="47" t="s">
        <v>469</v>
      </c>
      <c r="C32" s="51" t="s">
        <v>105</v>
      </c>
      <c r="D32" s="52">
        <f>SUMIF(СВОД!$C$13:$C$499,B32,СВОД!$E$13:$E$499)</f>
        <v>5568</v>
      </c>
      <c r="E32" s="54">
        <f>D32*1.22</f>
        <v>6792.96</v>
      </c>
    </row>
    <row r="33" spans="1:5" ht="31.2" x14ac:dyDescent="0.3">
      <c r="A33" s="61">
        <f t="shared" ref="A33:A36" si="4">A32+1</f>
        <v>18</v>
      </c>
      <c r="B33" s="21" t="s">
        <v>468</v>
      </c>
      <c r="C33" s="51" t="s">
        <v>105</v>
      </c>
      <c r="D33" s="52">
        <f>SUMIF(СВОД!$C$13:$C$499,B33,СВОД!$E$13:$E$499)</f>
        <v>4457</v>
      </c>
      <c r="E33" s="54">
        <f>D33*1.22</f>
        <v>5437.54</v>
      </c>
    </row>
    <row r="34" spans="1:5" x14ac:dyDescent="0.3">
      <c r="A34" s="61">
        <f t="shared" si="4"/>
        <v>19</v>
      </c>
      <c r="B34" s="21" t="s">
        <v>529</v>
      </c>
      <c r="C34" s="51" t="s">
        <v>105</v>
      </c>
      <c r="D34" s="52">
        <f>SUMIF(СВОД!$C$13:$C$499,B34,СВОД!$E$13:$E$499)</f>
        <v>4457</v>
      </c>
      <c r="E34" s="54">
        <f>D34*1.22</f>
        <v>5437.54</v>
      </c>
    </row>
    <row r="35" spans="1:5" x14ac:dyDescent="0.3">
      <c r="A35" s="61">
        <f t="shared" si="4"/>
        <v>20</v>
      </c>
      <c r="B35" s="21" t="s">
        <v>467</v>
      </c>
      <c r="C35" s="51" t="s">
        <v>105</v>
      </c>
      <c r="D35" s="52">
        <f>SUMIF(СВОД!$C$13:$C$499,B35,СВОД!$E$13:$E$499)</f>
        <v>2884</v>
      </c>
      <c r="E35" s="54">
        <f>D35*1.22</f>
        <v>3518.48</v>
      </c>
    </row>
    <row r="36" spans="1:5" x14ac:dyDescent="0.3">
      <c r="A36" s="61">
        <f t="shared" si="4"/>
        <v>21</v>
      </c>
      <c r="B36" s="21" t="s">
        <v>466</v>
      </c>
      <c r="C36" s="51" t="s">
        <v>105</v>
      </c>
      <c r="D36" s="52">
        <f>SUMIF(СВОД!$C$13:$C$499,B36,СВОД!$E$13:$E$499)</f>
        <v>2884</v>
      </c>
      <c r="E36" s="54">
        <f>D36*1.22</f>
        <v>3518.48</v>
      </c>
    </row>
    <row r="37" spans="1:5" x14ac:dyDescent="0.3">
      <c r="A37" s="8"/>
      <c r="B37" s="10" t="s">
        <v>44</v>
      </c>
      <c r="C37" s="11"/>
      <c r="D37" s="13"/>
      <c r="E37" s="16"/>
    </row>
    <row r="38" spans="1:5" x14ac:dyDescent="0.3">
      <c r="A38" s="61">
        <f>A36+1</f>
        <v>22</v>
      </c>
      <c r="B38" s="21" t="s">
        <v>25</v>
      </c>
      <c r="C38" s="51" t="s">
        <v>105</v>
      </c>
      <c r="D38" s="52">
        <f>SUMIF(СВОД!$C$13:$C$499,B38,СВОД!$E$13:$E$499)</f>
        <v>1813</v>
      </c>
      <c r="E38" s="54">
        <f t="shared" ref="E38:E45" si="5">D38*1.22</f>
        <v>2211.86</v>
      </c>
    </row>
    <row r="39" spans="1:5" x14ac:dyDescent="0.3">
      <c r="A39" s="61">
        <f t="shared" ref="A39" si="6">A38+1</f>
        <v>23</v>
      </c>
      <c r="B39" s="21" t="s">
        <v>26</v>
      </c>
      <c r="C39" s="51" t="s">
        <v>105</v>
      </c>
      <c r="D39" s="52">
        <f>SUMIF(СВОД!$C$13:$C$499,B39,СВОД!$E$13:$E$499)</f>
        <v>1643</v>
      </c>
      <c r="E39" s="54">
        <f t="shared" si="5"/>
        <v>2004.46</v>
      </c>
    </row>
    <row r="40" spans="1:5" x14ac:dyDescent="0.3">
      <c r="A40" s="61">
        <f t="shared" ref="A40:A45" si="7">A39+1</f>
        <v>24</v>
      </c>
      <c r="B40" s="21" t="s">
        <v>86</v>
      </c>
      <c r="C40" s="51" t="s">
        <v>105</v>
      </c>
      <c r="D40" s="52">
        <f>SUMIF(СВОД!$C$13:$C$499,B40,СВОД!$E$13:$E$499)</f>
        <v>1643</v>
      </c>
      <c r="E40" s="54">
        <f t="shared" si="5"/>
        <v>2004.46</v>
      </c>
    </row>
    <row r="41" spans="1:5" x14ac:dyDescent="0.3">
      <c r="A41" s="61">
        <f t="shared" si="7"/>
        <v>25</v>
      </c>
      <c r="B41" s="21" t="s">
        <v>27</v>
      </c>
      <c r="C41" s="51" t="s">
        <v>105</v>
      </c>
      <c r="D41" s="52">
        <f>SUMIF(СВОД!$C$13:$C$499,B41,СВОД!$E$13:$E$499)</f>
        <v>1526</v>
      </c>
      <c r="E41" s="54">
        <f t="shared" si="5"/>
        <v>1861.72</v>
      </c>
    </row>
    <row r="42" spans="1:5" x14ac:dyDescent="0.3">
      <c r="A42" s="61">
        <f t="shared" si="7"/>
        <v>26</v>
      </c>
      <c r="B42" s="21" t="s">
        <v>28</v>
      </c>
      <c r="C42" s="51" t="s">
        <v>105</v>
      </c>
      <c r="D42" s="52">
        <f>SUMIF(СВОД!$C$13:$C$499,B42,СВОД!$E$13:$E$499)</f>
        <v>1348</v>
      </c>
      <c r="E42" s="54">
        <f t="shared" si="5"/>
        <v>1644.56</v>
      </c>
    </row>
    <row r="43" spans="1:5" x14ac:dyDescent="0.3">
      <c r="A43" s="61">
        <f t="shared" si="7"/>
        <v>27</v>
      </c>
      <c r="B43" s="21" t="s">
        <v>29</v>
      </c>
      <c r="C43" s="51" t="s">
        <v>105</v>
      </c>
      <c r="D43" s="52">
        <f>SUMIF(СВОД!$C$13:$C$499,B43,СВОД!$E$13:$E$499)</f>
        <v>1199</v>
      </c>
      <c r="E43" s="54">
        <f t="shared" si="5"/>
        <v>1462.78</v>
      </c>
    </row>
    <row r="44" spans="1:5" x14ac:dyDescent="0.3">
      <c r="A44" s="61">
        <f t="shared" si="7"/>
        <v>28</v>
      </c>
      <c r="B44" s="21" t="s">
        <v>30</v>
      </c>
      <c r="C44" s="51" t="s">
        <v>105</v>
      </c>
      <c r="D44" s="52">
        <f>SUMIF(СВОД!$C$13:$C$499,B44,СВОД!$E$13:$E$499)</f>
        <v>1177</v>
      </c>
      <c r="E44" s="54">
        <f t="shared" si="5"/>
        <v>1435.94</v>
      </c>
    </row>
    <row r="45" spans="1:5" x14ac:dyDescent="0.3">
      <c r="A45" s="61">
        <f t="shared" si="7"/>
        <v>29</v>
      </c>
      <c r="B45" s="21" t="s">
        <v>87</v>
      </c>
      <c r="C45" s="51" t="s">
        <v>105</v>
      </c>
      <c r="D45" s="52">
        <f>SUMIF(СВОД!$C$13:$C$499,B45,СВОД!$E$13:$E$499)</f>
        <v>1145</v>
      </c>
      <c r="E45" s="54">
        <f t="shared" si="5"/>
        <v>1396.8999999999999</v>
      </c>
    </row>
    <row r="46" spans="1:5" x14ac:dyDescent="0.3">
      <c r="A46" s="8"/>
      <c r="B46" s="9" t="s">
        <v>308</v>
      </c>
      <c r="C46" s="8"/>
      <c r="D46" s="15"/>
      <c r="E46" s="15"/>
    </row>
    <row r="47" spans="1:5" x14ac:dyDescent="0.3">
      <c r="A47" s="61">
        <f>A45+1</f>
        <v>30</v>
      </c>
      <c r="B47" s="21" t="s">
        <v>133</v>
      </c>
      <c r="C47" s="51" t="s">
        <v>105</v>
      </c>
      <c r="D47" s="52">
        <f>SUMIF(СВОД!$C$13:$C$499,B47,СВОД!$E$13:$E$499)</f>
        <v>268472</v>
      </c>
      <c r="E47" s="54">
        <f t="shared" ref="E47:E54" si="8">D47*1.22</f>
        <v>327535.83999999997</v>
      </c>
    </row>
    <row r="48" spans="1:5" x14ac:dyDescent="0.3">
      <c r="A48" s="61">
        <f t="shared" ref="A48:A54" si="9">A47+1</f>
        <v>31</v>
      </c>
      <c r="B48" s="21" t="s">
        <v>134</v>
      </c>
      <c r="C48" s="51" t="s">
        <v>105</v>
      </c>
      <c r="D48" s="52">
        <f>SUMIF(СВОД!$C$13:$C$499,B48,СВОД!$E$13:$E$499)</f>
        <v>221616</v>
      </c>
      <c r="E48" s="54">
        <f t="shared" si="8"/>
        <v>270371.52</v>
      </c>
    </row>
    <row r="49" spans="1:5" x14ac:dyDescent="0.3">
      <c r="A49" s="61">
        <f t="shared" si="9"/>
        <v>32</v>
      </c>
      <c r="B49" s="21" t="s">
        <v>135</v>
      </c>
      <c r="C49" s="51" t="s">
        <v>105</v>
      </c>
      <c r="D49" s="52">
        <f>SUMIF(СВОД!$C$13:$C$499,B49,СВОД!$E$13:$E$499)</f>
        <v>179937</v>
      </c>
      <c r="E49" s="54">
        <f t="shared" si="8"/>
        <v>219523.13999999998</v>
      </c>
    </row>
    <row r="50" spans="1:5" x14ac:dyDescent="0.3">
      <c r="A50" s="61">
        <f t="shared" si="9"/>
        <v>33</v>
      </c>
      <c r="B50" s="21" t="s">
        <v>136</v>
      </c>
      <c r="C50" s="51" t="s">
        <v>105</v>
      </c>
      <c r="D50" s="52">
        <f>SUMIF(СВОД!$C$13:$C$499,B50,СВОД!$E$13:$E$499)</f>
        <v>140319</v>
      </c>
      <c r="E50" s="54">
        <f t="shared" si="8"/>
        <v>171189.18</v>
      </c>
    </row>
    <row r="51" spans="1:5" x14ac:dyDescent="0.3">
      <c r="A51" s="61">
        <f t="shared" si="9"/>
        <v>34</v>
      </c>
      <c r="B51" s="21" t="s">
        <v>137</v>
      </c>
      <c r="C51" s="51" t="s">
        <v>105</v>
      </c>
      <c r="D51" s="52">
        <f>SUMIF(СВОД!$C$13:$C$499,B51,СВОД!$E$13:$E$499)</f>
        <v>86464</v>
      </c>
      <c r="E51" s="54">
        <f t="shared" si="8"/>
        <v>105486.08</v>
      </c>
    </row>
    <row r="52" spans="1:5" x14ac:dyDescent="0.3">
      <c r="A52" s="61">
        <f t="shared" si="9"/>
        <v>35</v>
      </c>
      <c r="B52" s="21" t="s">
        <v>138</v>
      </c>
      <c r="C52" s="51" t="s">
        <v>105</v>
      </c>
      <c r="D52" s="52">
        <f>SUMIF(СВОД!$C$13:$C$499,B52,СВОД!$E$13:$E$499)</f>
        <v>82128</v>
      </c>
      <c r="E52" s="54">
        <f t="shared" si="8"/>
        <v>100196.16</v>
      </c>
    </row>
    <row r="53" spans="1:5" x14ac:dyDescent="0.3">
      <c r="A53" s="61">
        <f t="shared" si="9"/>
        <v>36</v>
      </c>
      <c r="B53" s="21" t="s">
        <v>139</v>
      </c>
      <c r="C53" s="51" t="s">
        <v>105</v>
      </c>
      <c r="D53" s="52">
        <f>SUMIF(СВОД!$C$13:$C$499,B53,СВОД!$E$13:$E$499)</f>
        <v>56393</v>
      </c>
      <c r="E53" s="54">
        <f t="shared" si="8"/>
        <v>68799.459999999992</v>
      </c>
    </row>
    <row r="54" spans="1:5" x14ac:dyDescent="0.3">
      <c r="A54" s="61">
        <f t="shared" si="9"/>
        <v>37</v>
      </c>
      <c r="B54" s="21" t="s">
        <v>140</v>
      </c>
      <c r="C54" s="51" t="s">
        <v>105</v>
      </c>
      <c r="D54" s="52">
        <f>SUMIF(СВОД!$C$13:$C$499,B54,СВОД!$E$13:$E$499)</f>
        <v>48999</v>
      </c>
      <c r="E54" s="54">
        <f t="shared" si="8"/>
        <v>59778.78</v>
      </c>
    </row>
    <row r="55" spans="1:5" x14ac:dyDescent="0.3">
      <c r="A55" s="8"/>
      <c r="B55" s="9" t="s">
        <v>309</v>
      </c>
      <c r="C55" s="8"/>
      <c r="D55" s="15"/>
      <c r="E55" s="15"/>
    </row>
    <row r="56" spans="1:5" x14ac:dyDescent="0.3">
      <c r="A56" s="61">
        <f>A54+1</f>
        <v>38</v>
      </c>
      <c r="B56" s="21" t="s">
        <v>125</v>
      </c>
      <c r="C56" s="51" t="s">
        <v>105</v>
      </c>
      <c r="D56" s="52">
        <f>SUMIF(СВОД!$C$13:$C$499,B56,СВОД!$E$13:$E$499)</f>
        <v>523761</v>
      </c>
      <c r="E56" s="54">
        <f t="shared" ref="E56:E63" si="10">D56*1.22</f>
        <v>638988.42000000004</v>
      </c>
    </row>
    <row r="57" spans="1:5" x14ac:dyDescent="0.3">
      <c r="A57" s="61">
        <f t="shared" ref="A57:A62" si="11">A56+1</f>
        <v>39</v>
      </c>
      <c r="B57" s="21" t="s">
        <v>126</v>
      </c>
      <c r="C57" s="51" t="s">
        <v>105</v>
      </c>
      <c r="D57" s="52">
        <f>SUMIF(СВОД!$C$13:$C$499,B57,СВОД!$E$13:$E$499)</f>
        <v>396562</v>
      </c>
      <c r="E57" s="54">
        <f t="shared" si="10"/>
        <v>483805.64</v>
      </c>
    </row>
    <row r="58" spans="1:5" x14ac:dyDescent="0.3">
      <c r="A58" s="61">
        <f t="shared" si="11"/>
        <v>40</v>
      </c>
      <c r="B58" s="21" t="s">
        <v>127</v>
      </c>
      <c r="C58" s="51" t="s">
        <v>105</v>
      </c>
      <c r="D58" s="52">
        <f>SUMIF(СВОД!$C$13:$C$499,B58,СВОД!$E$13:$E$499)</f>
        <v>344414</v>
      </c>
      <c r="E58" s="54">
        <f t="shared" si="10"/>
        <v>420185.08</v>
      </c>
    </row>
    <row r="59" spans="1:5" x14ac:dyDescent="0.3">
      <c r="A59" s="61">
        <f t="shared" si="11"/>
        <v>41</v>
      </c>
      <c r="B59" s="21" t="s">
        <v>128</v>
      </c>
      <c r="C59" s="51" t="s">
        <v>105</v>
      </c>
      <c r="D59" s="52">
        <f>SUMIF(СВОД!$C$13:$C$499,B59,СВОД!$E$13:$E$499)</f>
        <v>266097</v>
      </c>
      <c r="E59" s="54">
        <f t="shared" si="10"/>
        <v>324638.33999999997</v>
      </c>
    </row>
    <row r="60" spans="1:5" x14ac:dyDescent="0.3">
      <c r="A60" s="61">
        <f t="shared" si="11"/>
        <v>42</v>
      </c>
      <c r="B60" s="21" t="s">
        <v>129</v>
      </c>
      <c r="C60" s="51" t="s">
        <v>105</v>
      </c>
      <c r="D60" s="52">
        <f>SUMIF(СВОД!$C$13:$C$499,B60,СВОД!$E$13:$E$499)</f>
        <v>193146</v>
      </c>
      <c r="E60" s="54">
        <f t="shared" si="10"/>
        <v>235638.12</v>
      </c>
    </row>
    <row r="61" spans="1:5" x14ac:dyDescent="0.3">
      <c r="A61" s="61">
        <f t="shared" si="11"/>
        <v>43</v>
      </c>
      <c r="B61" s="21" t="s">
        <v>130</v>
      </c>
      <c r="C61" s="51" t="s">
        <v>105</v>
      </c>
      <c r="D61" s="52">
        <f>SUMIF(СВОД!$C$13:$C$499,B61,СВОД!$E$13:$E$499)</f>
        <v>144856</v>
      </c>
      <c r="E61" s="54">
        <f t="shared" si="10"/>
        <v>176724.32</v>
      </c>
    </row>
    <row r="62" spans="1:5" x14ac:dyDescent="0.3">
      <c r="A62" s="61">
        <f t="shared" si="11"/>
        <v>44</v>
      </c>
      <c r="B62" s="21" t="s">
        <v>131</v>
      </c>
      <c r="C62" s="51" t="s">
        <v>105</v>
      </c>
      <c r="D62" s="52">
        <f>SUMIF(СВОД!$C$13:$C$499,B62,СВОД!$E$13:$E$499)</f>
        <v>115815</v>
      </c>
      <c r="E62" s="54">
        <f t="shared" si="10"/>
        <v>141294.29999999999</v>
      </c>
    </row>
    <row r="63" spans="1:5" x14ac:dyDescent="0.3">
      <c r="A63" s="61">
        <f>A62+1</f>
        <v>45</v>
      </c>
      <c r="B63" s="21" t="s">
        <v>132</v>
      </c>
      <c r="C63" s="51" t="s">
        <v>105</v>
      </c>
      <c r="D63" s="52">
        <f>SUMIF(СВОД!$C$13:$C$499,B63,СВОД!$E$13:$E$499)</f>
        <v>92570</v>
      </c>
      <c r="E63" s="54">
        <f t="shared" si="10"/>
        <v>112935.4</v>
      </c>
    </row>
    <row r="64" spans="1:5" x14ac:dyDescent="0.3">
      <c r="A64" s="8"/>
      <c r="B64" s="9" t="s">
        <v>514</v>
      </c>
      <c r="C64" s="8"/>
      <c r="D64" s="15"/>
      <c r="E64" s="15"/>
    </row>
    <row r="65" spans="1:5" x14ac:dyDescent="0.3">
      <c r="A65" s="61">
        <f>A63+1</f>
        <v>46</v>
      </c>
      <c r="B65" s="21" t="s">
        <v>489</v>
      </c>
      <c r="C65" s="51" t="s">
        <v>105</v>
      </c>
      <c r="D65" s="52">
        <f>SUMIF(СВОД!$C$13:$C$499,B65,СВОД!$E$13:$E$499)</f>
        <v>576315</v>
      </c>
      <c r="E65" s="54">
        <f t="shared" ref="E65:E72" si="12">D65*1.22</f>
        <v>703104.29999999993</v>
      </c>
    </row>
    <row r="66" spans="1:5" x14ac:dyDescent="0.3">
      <c r="A66" s="61">
        <f>A65+1</f>
        <v>47</v>
      </c>
      <c r="B66" s="21" t="s">
        <v>490</v>
      </c>
      <c r="C66" s="51" t="s">
        <v>105</v>
      </c>
      <c r="D66" s="52">
        <f>SUMIF(СВОД!$C$13:$C$499,B66,СВОД!$E$13:$E$499)</f>
        <v>455385</v>
      </c>
      <c r="E66" s="54">
        <f t="shared" si="12"/>
        <v>555569.69999999995</v>
      </c>
    </row>
    <row r="67" spans="1:5" x14ac:dyDescent="0.3">
      <c r="A67" s="61">
        <f t="shared" ref="A67:A72" si="13">A66+1</f>
        <v>48</v>
      </c>
      <c r="B67" s="21" t="s">
        <v>491</v>
      </c>
      <c r="C67" s="51" t="s">
        <v>105</v>
      </c>
      <c r="D67" s="52">
        <f>SUMIF(СВОД!$C$13:$C$499,B67,СВОД!$E$13:$E$499)</f>
        <v>416640</v>
      </c>
      <c r="E67" s="54">
        <f t="shared" si="12"/>
        <v>508300.79999999999</v>
      </c>
    </row>
    <row r="68" spans="1:5" x14ac:dyDescent="0.3">
      <c r="A68" s="61">
        <f t="shared" si="13"/>
        <v>49</v>
      </c>
      <c r="B68" s="21" t="s">
        <v>492</v>
      </c>
      <c r="C68" s="51" t="s">
        <v>105</v>
      </c>
      <c r="D68" s="52">
        <f>SUMIF(СВОД!$C$13:$C$499,B68,СВОД!$E$13:$E$499)</f>
        <v>310184</v>
      </c>
      <c r="E68" s="54">
        <f t="shared" si="12"/>
        <v>378424.48</v>
      </c>
    </row>
    <row r="69" spans="1:5" x14ac:dyDescent="0.3">
      <c r="A69" s="61">
        <f t="shared" si="13"/>
        <v>50</v>
      </c>
      <c r="B69" s="21" t="s">
        <v>493</v>
      </c>
      <c r="C69" s="51" t="s">
        <v>105</v>
      </c>
      <c r="D69" s="52">
        <f>SUMIF(СВОД!$C$13:$C$499,B69,СВОД!$E$13:$E$499)</f>
        <v>238084</v>
      </c>
      <c r="E69" s="54">
        <f t="shared" si="12"/>
        <v>290462.48</v>
      </c>
    </row>
    <row r="70" spans="1:5" x14ac:dyDescent="0.3">
      <c r="A70" s="61">
        <f t="shared" si="13"/>
        <v>51</v>
      </c>
      <c r="B70" s="21" t="s">
        <v>494</v>
      </c>
      <c r="C70" s="51" t="s">
        <v>105</v>
      </c>
      <c r="D70" s="52">
        <f>SUMIF(СВОД!$C$13:$C$499,B70,СВОД!$E$13:$E$499)</f>
        <v>205104</v>
      </c>
      <c r="E70" s="54">
        <f t="shared" si="12"/>
        <v>250226.88</v>
      </c>
    </row>
    <row r="71" spans="1:5" x14ac:dyDescent="0.3">
      <c r="A71" s="61">
        <f t="shared" si="13"/>
        <v>52</v>
      </c>
      <c r="B71" s="21" t="s">
        <v>495</v>
      </c>
      <c r="C71" s="51" t="s">
        <v>105</v>
      </c>
      <c r="D71" s="52">
        <f>SUMIF(СВОД!$C$13:$C$499,B71,СВОД!$E$13:$E$499)</f>
        <v>144544</v>
      </c>
      <c r="E71" s="54">
        <f t="shared" si="12"/>
        <v>176343.67999999999</v>
      </c>
    </row>
    <row r="72" spans="1:5" x14ac:dyDescent="0.3">
      <c r="A72" s="61">
        <f t="shared" si="13"/>
        <v>53</v>
      </c>
      <c r="B72" s="21" t="s">
        <v>496</v>
      </c>
      <c r="C72" s="51" t="s">
        <v>105</v>
      </c>
      <c r="D72" s="52">
        <f>SUMIF(СВОД!$C$13:$C$499,B72,СВОД!$E$13:$E$499)</f>
        <v>128074</v>
      </c>
      <c r="E72" s="54">
        <f t="shared" si="12"/>
        <v>156250.28</v>
      </c>
    </row>
    <row r="73" spans="1:5" x14ac:dyDescent="0.3">
      <c r="A73" s="8"/>
      <c r="B73" s="9" t="s">
        <v>515</v>
      </c>
      <c r="C73" s="8"/>
      <c r="D73" s="15"/>
      <c r="E73" s="15"/>
    </row>
    <row r="74" spans="1:5" x14ac:dyDescent="0.3">
      <c r="A74" s="61">
        <f>A72+1</f>
        <v>54</v>
      </c>
      <c r="B74" s="21" t="s">
        <v>497</v>
      </c>
      <c r="C74" s="51" t="s">
        <v>105</v>
      </c>
      <c r="D74" s="52">
        <f>SUMIF(СВОД!$C$13:$C$499,B74,СВОД!$E$13:$E$499)</f>
        <v>576803</v>
      </c>
      <c r="E74" s="54">
        <f t="shared" ref="E74:E81" si="14">D74*1.22</f>
        <v>703699.66</v>
      </c>
    </row>
    <row r="75" spans="1:5" x14ac:dyDescent="0.3">
      <c r="A75" s="61">
        <f>A74+1</f>
        <v>55</v>
      </c>
      <c r="B75" s="21" t="s">
        <v>498</v>
      </c>
      <c r="C75" s="51" t="s">
        <v>105</v>
      </c>
      <c r="D75" s="52">
        <f>SUMIF(СВОД!$C$13:$C$499,B75,СВОД!$E$13:$E$499)</f>
        <v>453073</v>
      </c>
      <c r="E75" s="54">
        <f t="shared" si="14"/>
        <v>552749.05999999994</v>
      </c>
    </row>
    <row r="76" spans="1:5" x14ac:dyDescent="0.3">
      <c r="A76" s="61">
        <f t="shared" ref="A76:A81" si="15">A75+1</f>
        <v>56</v>
      </c>
      <c r="B76" s="21" t="s">
        <v>499</v>
      </c>
      <c r="C76" s="51" t="s">
        <v>105</v>
      </c>
      <c r="D76" s="52">
        <f>SUMIF(СВОД!$C$13:$C$499,B76,СВОД!$E$13:$E$499)</f>
        <v>415221</v>
      </c>
      <c r="E76" s="54">
        <f t="shared" si="14"/>
        <v>506569.62</v>
      </c>
    </row>
    <row r="77" spans="1:5" x14ac:dyDescent="0.3">
      <c r="A77" s="61">
        <f t="shared" si="15"/>
        <v>57</v>
      </c>
      <c r="B77" s="21" t="s">
        <v>500</v>
      </c>
      <c r="C77" s="51" t="s">
        <v>105</v>
      </c>
      <c r="D77" s="52">
        <f>SUMIF(СВОД!$C$13:$C$499,B77,СВОД!$E$13:$E$499)</f>
        <v>304198</v>
      </c>
      <c r="E77" s="54">
        <f t="shared" si="14"/>
        <v>371121.56</v>
      </c>
    </row>
    <row r="78" spans="1:5" x14ac:dyDescent="0.3">
      <c r="A78" s="61">
        <f t="shared" si="15"/>
        <v>58</v>
      </c>
      <c r="B78" s="21" t="s">
        <v>501</v>
      </c>
      <c r="C78" s="51" t="s">
        <v>105</v>
      </c>
      <c r="D78" s="52">
        <f>SUMIF(СВОД!$C$13:$C$499,B78,СВОД!$E$13:$E$499)</f>
        <v>239354</v>
      </c>
      <c r="E78" s="54">
        <f t="shared" si="14"/>
        <v>292011.88</v>
      </c>
    </row>
    <row r="79" spans="1:5" x14ac:dyDescent="0.3">
      <c r="A79" s="61">
        <f t="shared" si="15"/>
        <v>59</v>
      </c>
      <c r="B79" s="21" t="s">
        <v>502</v>
      </c>
      <c r="C79" s="51" t="s">
        <v>105</v>
      </c>
      <c r="D79" s="52">
        <f>SUMIF(СВОД!$C$13:$C$499,B79,СВОД!$E$13:$E$499)</f>
        <v>225629</v>
      </c>
      <c r="E79" s="54">
        <f t="shared" si="14"/>
        <v>275267.38</v>
      </c>
    </row>
    <row r="80" spans="1:5" x14ac:dyDescent="0.3">
      <c r="A80" s="61">
        <f t="shared" si="15"/>
        <v>60</v>
      </c>
      <c r="B80" s="21" t="s">
        <v>503</v>
      </c>
      <c r="C80" s="51" t="s">
        <v>105</v>
      </c>
      <c r="D80" s="52">
        <f>SUMIF(СВОД!$C$13:$C$499,B80,СВОД!$E$13:$E$499)</f>
        <v>160546</v>
      </c>
      <c r="E80" s="54">
        <f t="shared" si="14"/>
        <v>195866.12</v>
      </c>
    </row>
    <row r="81" spans="1:5" x14ac:dyDescent="0.3">
      <c r="A81" s="61">
        <f t="shared" si="15"/>
        <v>61</v>
      </c>
      <c r="B81" s="21" t="s">
        <v>504</v>
      </c>
      <c r="C81" s="51" t="s">
        <v>105</v>
      </c>
      <c r="D81" s="52">
        <f>SUMIF(СВОД!$C$13:$C$499,B81,СВОД!$E$13:$E$499)</f>
        <v>138647</v>
      </c>
      <c r="E81" s="54">
        <f t="shared" si="14"/>
        <v>169149.34</v>
      </c>
    </row>
    <row r="82" spans="1:5" x14ac:dyDescent="0.3">
      <c r="A82" s="8"/>
      <c r="B82" s="9" t="s">
        <v>480</v>
      </c>
      <c r="C82" s="8"/>
      <c r="D82" s="15"/>
      <c r="E82" s="15"/>
    </row>
    <row r="83" spans="1:5" x14ac:dyDescent="0.3">
      <c r="A83" s="61">
        <f>A81+1</f>
        <v>62</v>
      </c>
      <c r="B83" s="21" t="s">
        <v>481</v>
      </c>
      <c r="C83" s="51" t="s">
        <v>105</v>
      </c>
      <c r="D83" s="52">
        <f>SUMIF(СВОД!$C$13:$C$499,B83,СВОД!$E$13:$E$499)</f>
        <v>409782</v>
      </c>
      <c r="E83" s="54">
        <f t="shared" ref="E83:E90" si="16">D83*1.22</f>
        <v>499934.04</v>
      </c>
    </row>
    <row r="84" spans="1:5" x14ac:dyDescent="0.3">
      <c r="A84" s="61">
        <f>A83+1</f>
        <v>63</v>
      </c>
      <c r="B84" s="21" t="s">
        <v>482</v>
      </c>
      <c r="C84" s="51" t="s">
        <v>105</v>
      </c>
      <c r="D84" s="52">
        <f>SUMIF(СВОД!$C$13:$C$499,B84,СВОД!$E$13:$E$499)</f>
        <v>310132</v>
      </c>
      <c r="E84" s="54">
        <f t="shared" si="16"/>
        <v>378361.04</v>
      </c>
    </row>
    <row r="85" spans="1:5" x14ac:dyDescent="0.3">
      <c r="A85" s="61">
        <f t="shared" ref="A85:A90" si="17">A84+1</f>
        <v>64</v>
      </c>
      <c r="B85" s="21" t="s">
        <v>483</v>
      </c>
      <c r="C85" s="51" t="s">
        <v>105</v>
      </c>
      <c r="D85" s="52">
        <f>SUMIF(СВОД!$C$13:$C$499,B85,СВОД!$E$13:$E$499)</f>
        <v>285550</v>
      </c>
      <c r="E85" s="54">
        <f t="shared" si="16"/>
        <v>348371</v>
      </c>
    </row>
    <row r="86" spans="1:5" x14ac:dyDescent="0.3">
      <c r="A86" s="61">
        <f t="shared" si="17"/>
        <v>65</v>
      </c>
      <c r="B86" s="21" t="s">
        <v>484</v>
      </c>
      <c r="C86" s="51" t="s">
        <v>105</v>
      </c>
      <c r="D86" s="52">
        <f>SUMIF(СВОД!$C$13:$C$499,B86,СВОД!$E$13:$E$499)</f>
        <v>205937</v>
      </c>
      <c r="E86" s="54">
        <f t="shared" si="16"/>
        <v>251243.13999999998</v>
      </c>
    </row>
    <row r="87" spans="1:5" x14ac:dyDescent="0.3">
      <c r="A87" s="61">
        <f t="shared" si="17"/>
        <v>66</v>
      </c>
      <c r="B87" s="21" t="s">
        <v>485</v>
      </c>
      <c r="C87" s="51" t="s">
        <v>105</v>
      </c>
      <c r="D87" s="52">
        <f>SUMIF(СВОД!$C$13:$C$499,B87,СВОД!$E$13:$E$499)</f>
        <v>156073</v>
      </c>
      <c r="E87" s="54">
        <f t="shared" si="16"/>
        <v>190409.06</v>
      </c>
    </row>
    <row r="88" spans="1:5" x14ac:dyDescent="0.3">
      <c r="A88" s="61">
        <f t="shared" si="17"/>
        <v>67</v>
      </c>
      <c r="B88" s="21" t="s">
        <v>486</v>
      </c>
      <c r="C88" s="51" t="s">
        <v>105</v>
      </c>
      <c r="D88" s="52">
        <f>SUMIF(СВОД!$C$13:$C$499,B88,СВОД!$E$13:$E$499)</f>
        <v>136348</v>
      </c>
      <c r="E88" s="54">
        <f t="shared" si="16"/>
        <v>166344.56</v>
      </c>
    </row>
    <row r="89" spans="1:5" x14ac:dyDescent="0.3">
      <c r="A89" s="61">
        <f t="shared" si="17"/>
        <v>68</v>
      </c>
      <c r="B89" s="21" t="s">
        <v>487</v>
      </c>
      <c r="C89" s="51" t="s">
        <v>105</v>
      </c>
      <c r="D89" s="52">
        <f>SUMIF(СВОД!$C$13:$C$499,B89,СВОД!$E$13:$E$499)</f>
        <v>96244</v>
      </c>
      <c r="E89" s="54">
        <f t="shared" si="16"/>
        <v>117417.68</v>
      </c>
    </row>
    <row r="90" spans="1:5" x14ac:dyDescent="0.3">
      <c r="A90" s="61">
        <f t="shared" si="17"/>
        <v>69</v>
      </c>
      <c r="B90" s="21" t="s">
        <v>488</v>
      </c>
      <c r="C90" s="51" t="s">
        <v>105</v>
      </c>
      <c r="D90" s="52">
        <f>SUMIF(СВОД!$C$13:$C$499,B90,СВОД!$E$13:$E$499)</f>
        <v>82794</v>
      </c>
      <c r="E90" s="54">
        <f t="shared" si="16"/>
        <v>101008.68</v>
      </c>
    </row>
    <row r="91" spans="1:5" x14ac:dyDescent="0.3">
      <c r="A91" s="8"/>
      <c r="B91" s="9" t="s">
        <v>45</v>
      </c>
      <c r="C91" s="8"/>
      <c r="D91" s="15"/>
      <c r="E91" s="15"/>
    </row>
    <row r="92" spans="1:5" x14ac:dyDescent="0.3">
      <c r="A92" s="61">
        <f>A90+1</f>
        <v>70</v>
      </c>
      <c r="B92" s="50" t="s">
        <v>439</v>
      </c>
      <c r="C92" s="51" t="s">
        <v>105</v>
      </c>
      <c r="D92" s="52">
        <f>SUMIF(СВОД!$C$13:$C$499,B92,СВОД!$E$13:$E$499)</f>
        <v>12567</v>
      </c>
      <c r="E92" s="54">
        <f t="shared" ref="E92:E99" si="18">D92*1.22</f>
        <v>15331.74</v>
      </c>
    </row>
    <row r="93" spans="1:5" x14ac:dyDescent="0.3">
      <c r="A93" s="61">
        <f t="shared" ref="A93:A99" si="19">A92+1</f>
        <v>71</v>
      </c>
      <c r="B93" s="50" t="s">
        <v>440</v>
      </c>
      <c r="C93" s="51" t="s">
        <v>105</v>
      </c>
      <c r="D93" s="52">
        <f>SUMIF(СВОД!$C$13:$C$499,B93,СВОД!$E$13:$E$499)</f>
        <v>11552</v>
      </c>
      <c r="E93" s="54">
        <f t="shared" si="18"/>
        <v>14093.44</v>
      </c>
    </row>
    <row r="94" spans="1:5" x14ac:dyDescent="0.3">
      <c r="A94" s="61">
        <f t="shared" si="19"/>
        <v>72</v>
      </c>
      <c r="B94" s="50" t="s">
        <v>441</v>
      </c>
      <c r="C94" s="51" t="s">
        <v>105</v>
      </c>
      <c r="D94" s="52">
        <f>SUMIF(СВОД!$C$13:$C$499,B94,СВОД!$E$13:$E$499)</f>
        <v>10611</v>
      </c>
      <c r="E94" s="54">
        <f t="shared" si="18"/>
        <v>12945.42</v>
      </c>
    </row>
    <row r="95" spans="1:5" x14ac:dyDescent="0.3">
      <c r="A95" s="61">
        <f t="shared" si="19"/>
        <v>73</v>
      </c>
      <c r="B95" s="50" t="s">
        <v>442</v>
      </c>
      <c r="C95" s="51" t="s">
        <v>105</v>
      </c>
      <c r="D95" s="52">
        <f>SUMIF(СВОД!$C$13:$C$499,B95,СВОД!$E$13:$E$499)</f>
        <v>9522</v>
      </c>
      <c r="E95" s="54">
        <f t="shared" si="18"/>
        <v>11616.84</v>
      </c>
    </row>
    <row r="96" spans="1:5" x14ac:dyDescent="0.3">
      <c r="A96" s="61">
        <f t="shared" si="19"/>
        <v>74</v>
      </c>
      <c r="B96" s="21" t="s">
        <v>36</v>
      </c>
      <c r="C96" s="51" t="s">
        <v>105</v>
      </c>
      <c r="D96" s="52">
        <f>SUMIF(СВОД!$C$13:$C$499,B96,СВОД!$E$13:$E$499)</f>
        <v>8582</v>
      </c>
      <c r="E96" s="54">
        <f t="shared" si="18"/>
        <v>10470.039999999999</v>
      </c>
    </row>
    <row r="97" spans="1:5" x14ac:dyDescent="0.3">
      <c r="A97" s="61">
        <f t="shared" si="19"/>
        <v>75</v>
      </c>
      <c r="B97" s="21" t="s">
        <v>37</v>
      </c>
      <c r="C97" s="51" t="s">
        <v>105</v>
      </c>
      <c r="D97" s="52">
        <f>SUMIF(СВОД!$C$13:$C$499,B97,СВОД!$E$13:$E$499)</f>
        <v>8209</v>
      </c>
      <c r="E97" s="54">
        <f t="shared" si="18"/>
        <v>10014.98</v>
      </c>
    </row>
    <row r="98" spans="1:5" x14ac:dyDescent="0.3">
      <c r="A98" s="61">
        <f t="shared" si="19"/>
        <v>76</v>
      </c>
      <c r="B98" s="21" t="s">
        <v>38</v>
      </c>
      <c r="C98" s="51" t="s">
        <v>105</v>
      </c>
      <c r="D98" s="52">
        <f>SUMIF(СВОД!$C$13:$C$499,B98,СВОД!$E$13:$E$499)</f>
        <v>7464</v>
      </c>
      <c r="E98" s="54">
        <f t="shared" si="18"/>
        <v>9106.08</v>
      </c>
    </row>
    <row r="99" spans="1:5" x14ac:dyDescent="0.3">
      <c r="A99" s="61">
        <f t="shared" si="19"/>
        <v>77</v>
      </c>
      <c r="B99" s="21" t="s">
        <v>89</v>
      </c>
      <c r="C99" s="51" t="s">
        <v>105</v>
      </c>
      <c r="D99" s="52">
        <f>SUMIF(СВОД!$C$13:$C$499,B99,СВОД!$E$13:$E$499)</f>
        <v>7296</v>
      </c>
      <c r="E99" s="54">
        <f t="shared" si="18"/>
        <v>8901.119999999999</v>
      </c>
    </row>
    <row r="100" spans="1:5" x14ac:dyDescent="0.3">
      <c r="A100" s="73" t="s">
        <v>505</v>
      </c>
      <c r="B100" s="73"/>
      <c r="C100" s="73"/>
      <c r="D100" s="73"/>
      <c r="E100" s="73"/>
    </row>
    <row r="101" spans="1:5" x14ac:dyDescent="0.3">
      <c r="A101" s="61">
        <f>A99+1</f>
        <v>78</v>
      </c>
      <c r="B101" s="50" t="s">
        <v>506</v>
      </c>
      <c r="C101" s="51" t="s">
        <v>105</v>
      </c>
      <c r="D101" s="52">
        <f>SUMIF(СВОД!$C$13:$C$499,B101,СВОД!$E$13:$E$499)</f>
        <v>8821</v>
      </c>
      <c r="E101" s="54">
        <f t="shared" ref="E101:E108" si="20">D101*1.22</f>
        <v>10761.619999999999</v>
      </c>
    </row>
    <row r="102" spans="1:5" x14ac:dyDescent="0.3">
      <c r="A102" s="61">
        <f>A101+1</f>
        <v>79</v>
      </c>
      <c r="B102" s="50" t="s">
        <v>507</v>
      </c>
      <c r="C102" s="51" t="s">
        <v>105</v>
      </c>
      <c r="D102" s="52">
        <f>SUMIF(СВОД!$C$13:$C$499,B102,СВОД!$E$13:$E$499)</f>
        <v>7715</v>
      </c>
      <c r="E102" s="54">
        <f t="shared" si="20"/>
        <v>9412.2999999999993</v>
      </c>
    </row>
    <row r="103" spans="1:5" x14ac:dyDescent="0.3">
      <c r="A103" s="61">
        <f t="shared" ref="A103:A108" si="21">A102+1</f>
        <v>80</v>
      </c>
      <c r="B103" s="50" t="s">
        <v>508</v>
      </c>
      <c r="C103" s="51" t="s">
        <v>105</v>
      </c>
      <c r="D103" s="52">
        <f>SUMIF(СВОД!$C$13:$C$499,B103,СВОД!$E$13:$E$499)</f>
        <v>7550</v>
      </c>
      <c r="E103" s="54">
        <f t="shared" si="20"/>
        <v>9211</v>
      </c>
    </row>
    <row r="104" spans="1:5" x14ac:dyDescent="0.3">
      <c r="A104" s="61">
        <f t="shared" si="21"/>
        <v>81</v>
      </c>
      <c r="B104" s="50" t="s">
        <v>509</v>
      </c>
      <c r="C104" s="51" t="s">
        <v>105</v>
      </c>
      <c r="D104" s="52">
        <f>SUMIF(СВОД!$C$13:$C$499,B104,СВОД!$E$13:$E$499)</f>
        <v>6664</v>
      </c>
      <c r="E104" s="54">
        <f t="shared" si="20"/>
        <v>8130.08</v>
      </c>
    </row>
    <row r="105" spans="1:5" x14ac:dyDescent="0.3">
      <c r="A105" s="61">
        <f t="shared" si="21"/>
        <v>82</v>
      </c>
      <c r="B105" s="21" t="s">
        <v>510</v>
      </c>
      <c r="C105" s="51" t="s">
        <v>105</v>
      </c>
      <c r="D105" s="52">
        <f>SUMIF(СВОД!$C$13:$C$499,B105,СВОД!$E$13:$E$499)</f>
        <v>6002</v>
      </c>
      <c r="E105" s="54">
        <f t="shared" si="20"/>
        <v>7322.44</v>
      </c>
    </row>
    <row r="106" spans="1:5" x14ac:dyDescent="0.3">
      <c r="A106" s="61">
        <f t="shared" si="21"/>
        <v>83</v>
      </c>
      <c r="B106" s="21" t="s">
        <v>511</v>
      </c>
      <c r="C106" s="51" t="s">
        <v>105</v>
      </c>
      <c r="D106" s="52">
        <f>SUMIF(СВОД!$C$13:$C$499,B106,СВОД!$E$13:$E$499)</f>
        <v>5432</v>
      </c>
      <c r="E106" s="54">
        <f t="shared" si="20"/>
        <v>6627.04</v>
      </c>
    </row>
    <row r="107" spans="1:5" x14ac:dyDescent="0.3">
      <c r="A107" s="61">
        <f t="shared" si="21"/>
        <v>84</v>
      </c>
      <c r="B107" s="21" t="s">
        <v>512</v>
      </c>
      <c r="C107" s="51" t="s">
        <v>105</v>
      </c>
      <c r="D107" s="52">
        <f>SUMIF(СВОД!$C$13:$C$499,B107,СВОД!$E$13:$E$499)</f>
        <v>4864</v>
      </c>
      <c r="E107" s="54">
        <f t="shared" si="20"/>
        <v>5934.08</v>
      </c>
    </row>
    <row r="108" spans="1:5" x14ac:dyDescent="0.3">
      <c r="A108" s="61">
        <f t="shared" si="21"/>
        <v>85</v>
      </c>
      <c r="B108" s="21" t="s">
        <v>513</v>
      </c>
      <c r="C108" s="51" t="s">
        <v>105</v>
      </c>
      <c r="D108" s="52">
        <f>SUMIF(СВОД!$C$13:$C$499,B108,СВОД!$E$13:$E$499)</f>
        <v>4557</v>
      </c>
      <c r="E108" s="54">
        <f t="shared" si="20"/>
        <v>5559.54</v>
      </c>
    </row>
    <row r="109" spans="1:5" x14ac:dyDescent="0.3">
      <c r="A109" s="8"/>
      <c r="B109" s="9" t="s">
        <v>51</v>
      </c>
      <c r="C109" s="8"/>
      <c r="D109" s="15"/>
      <c r="E109" s="15"/>
    </row>
    <row r="110" spans="1:5" x14ac:dyDescent="0.3">
      <c r="A110" s="61">
        <f>A108+1</f>
        <v>86</v>
      </c>
      <c r="B110" s="21" t="s">
        <v>31</v>
      </c>
      <c r="C110" s="51" t="s">
        <v>105</v>
      </c>
      <c r="D110" s="52">
        <f>SUMIF([1]СВОД!$C$13:$C$499,B110,[1]СВОД!$E$13:$E$499)</f>
        <v>92857</v>
      </c>
      <c r="E110" s="54">
        <f>D110*1.22</f>
        <v>113285.54</v>
      </c>
    </row>
    <row r="111" spans="1:5" x14ac:dyDescent="0.3">
      <c r="A111" s="61">
        <f t="shared" ref="A111:A113" si="22">A110+1</f>
        <v>87</v>
      </c>
      <c r="B111" s="21" t="s">
        <v>88</v>
      </c>
      <c r="C111" s="51" t="s">
        <v>105</v>
      </c>
      <c r="D111" s="52">
        <f>SUMIF([1]СВОД!$C$13:$C$499,B111,[1]СВОД!$E$13:$E$499)</f>
        <v>88901</v>
      </c>
      <c r="E111" s="54">
        <f>D111*1.22</f>
        <v>108459.22</v>
      </c>
    </row>
    <row r="112" spans="1:5" x14ac:dyDescent="0.3">
      <c r="A112" s="61">
        <f>A111+1</f>
        <v>88</v>
      </c>
      <c r="B112" s="21" t="s">
        <v>32</v>
      </c>
      <c r="C112" s="51" t="s">
        <v>105</v>
      </c>
      <c r="D112" s="52">
        <f>SUMIF([1]СВОД!$C$13:$C$499,B112,[1]СВОД!$E$13:$E$499)</f>
        <v>73531</v>
      </c>
      <c r="E112" s="54">
        <f>D112*1.22</f>
        <v>89707.819999999992</v>
      </c>
    </row>
    <row r="113" spans="1:5" x14ac:dyDescent="0.3">
      <c r="A113" s="61">
        <f t="shared" si="22"/>
        <v>89</v>
      </c>
      <c r="B113" s="21" t="s">
        <v>34</v>
      </c>
      <c r="C113" s="51" t="s">
        <v>105</v>
      </c>
      <c r="D113" s="52">
        <f>SUMIF([1]СВОД!$C$13:$C$499,B113,[1]СВОД!$E$13:$E$499)</f>
        <v>55206</v>
      </c>
      <c r="E113" s="54">
        <f>D113*1.22</f>
        <v>67351.319999999992</v>
      </c>
    </row>
    <row r="114" spans="1:5" x14ac:dyDescent="0.3">
      <c r="A114" s="8"/>
      <c r="B114" s="9" t="s">
        <v>46</v>
      </c>
      <c r="C114" s="8"/>
      <c r="D114" s="15"/>
      <c r="E114" s="15"/>
    </row>
    <row r="115" spans="1:5" x14ac:dyDescent="0.3">
      <c r="A115" s="61">
        <f>A113+1</f>
        <v>90</v>
      </c>
      <c r="B115" s="95" t="s">
        <v>537</v>
      </c>
      <c r="C115" s="51" t="s">
        <v>105</v>
      </c>
      <c r="D115" s="52">
        <f>SUMIF(СВОД!$C$13:$C$499,B115,СВОД!$E$13:$E$499)</f>
        <v>11282</v>
      </c>
      <c r="E115" s="54">
        <f>D115*1.22</f>
        <v>13764.039999999999</v>
      </c>
    </row>
    <row r="116" spans="1:5" x14ac:dyDescent="0.3">
      <c r="A116" s="61">
        <f t="shared" ref="A116:A117" si="23">A115+1</f>
        <v>91</v>
      </c>
      <c r="B116" s="95" t="s">
        <v>536</v>
      </c>
      <c r="C116" s="51" t="s">
        <v>105</v>
      </c>
      <c r="D116" s="52">
        <f>SUMIF(СВОД!$C$13:$C$499,B116,СВОД!$E$13:$E$499)</f>
        <v>4107</v>
      </c>
      <c r="E116" s="54">
        <f>D116*1.22</f>
        <v>5010.54</v>
      </c>
    </row>
    <row r="117" spans="1:5" x14ac:dyDescent="0.3">
      <c r="A117" s="61">
        <f t="shared" si="23"/>
        <v>92</v>
      </c>
      <c r="B117" s="95" t="s">
        <v>535</v>
      </c>
      <c r="C117" s="51" t="s">
        <v>105</v>
      </c>
      <c r="D117" s="52">
        <f>SUMIF(СВОД!$C$13:$C$499,B117,СВОД!$E$13:$E$499)</f>
        <v>2391</v>
      </c>
      <c r="E117" s="54">
        <f>D117*1.22</f>
        <v>2917.02</v>
      </c>
    </row>
    <row r="118" spans="1:5" x14ac:dyDescent="0.3">
      <c r="A118" s="8"/>
      <c r="B118" s="9" t="s">
        <v>47</v>
      </c>
      <c r="C118" s="8"/>
      <c r="D118" s="15"/>
      <c r="E118" s="15"/>
    </row>
    <row r="119" spans="1:5" x14ac:dyDescent="0.3">
      <c r="A119" s="61">
        <f>A117+1</f>
        <v>93</v>
      </c>
      <c r="B119" s="21" t="s">
        <v>21</v>
      </c>
      <c r="C119" s="51" t="s">
        <v>104</v>
      </c>
      <c r="D119" s="52">
        <f>SUMIF(СВОД!$C$13:$C$499,B119,СВОД!$E$13:$E$499)</f>
        <v>78</v>
      </c>
      <c r="E119" s="54">
        <f>D119*1.22</f>
        <v>95.16</v>
      </c>
    </row>
    <row r="120" spans="1:5" x14ac:dyDescent="0.3">
      <c r="A120" s="61">
        <f t="shared" ref="A120" si="24">A119+1</f>
        <v>94</v>
      </c>
      <c r="B120" s="21" t="s">
        <v>85</v>
      </c>
      <c r="C120" s="51" t="s">
        <v>104</v>
      </c>
      <c r="D120" s="52">
        <f>SUMIF(СВОД!$C$13:$C$499,B120,СВОД!$E$13:$E$499)</f>
        <v>69</v>
      </c>
      <c r="E120" s="54">
        <f>D120*1.22</f>
        <v>84.179999999999993</v>
      </c>
    </row>
    <row r="121" spans="1:5" x14ac:dyDescent="0.3">
      <c r="A121" s="8"/>
      <c r="B121" s="9" t="s">
        <v>110</v>
      </c>
      <c r="C121" s="8"/>
      <c r="D121" s="8"/>
      <c r="E121" s="8"/>
    </row>
    <row r="122" spans="1:5" x14ac:dyDescent="0.3">
      <c r="A122" s="61">
        <f>A120+1</f>
        <v>95</v>
      </c>
      <c r="B122" s="21" t="s">
        <v>111</v>
      </c>
      <c r="C122" s="51" t="s">
        <v>105</v>
      </c>
      <c r="D122" s="52">
        <f>SUMIF(СВОД!$C$13:$C$499,B122,СВОД!$E$13:$E$499)</f>
        <v>3216</v>
      </c>
      <c r="E122" s="54">
        <f>D122*1.22</f>
        <v>3923.52</v>
      </c>
    </row>
    <row r="123" spans="1:5" x14ac:dyDescent="0.3">
      <c r="A123" s="61">
        <f t="shared" ref="A123" si="25">A122+1</f>
        <v>96</v>
      </c>
      <c r="B123" s="21" t="s">
        <v>112</v>
      </c>
      <c r="C123" s="51" t="s">
        <v>105</v>
      </c>
      <c r="D123" s="52">
        <f>SUMIF(СВОД!$C$13:$C$499,B123,СВОД!$E$13:$E$499)</f>
        <v>331</v>
      </c>
      <c r="E123" s="54">
        <f>D123*1.22</f>
        <v>403.82</v>
      </c>
    </row>
    <row r="124" spans="1:5" x14ac:dyDescent="0.3">
      <c r="A124" s="8"/>
      <c r="B124" s="9" t="s">
        <v>157</v>
      </c>
      <c r="C124" s="8"/>
      <c r="D124" s="15"/>
      <c r="E124" s="15"/>
    </row>
    <row r="125" spans="1:5" s="57" customFormat="1" x14ac:dyDescent="0.3">
      <c r="A125" s="61">
        <f>A123+1</f>
        <v>97</v>
      </c>
      <c r="B125" s="21" t="s">
        <v>141</v>
      </c>
      <c r="C125" s="51" t="s">
        <v>105</v>
      </c>
      <c r="D125" s="52">
        <f>SUMIF(СВОД!$C$13:$C$499,B125,СВОД!$E$13:$E$499)</f>
        <v>9647</v>
      </c>
      <c r="E125" s="54">
        <f t="shared" ref="E125:E132" si="26">D125*1.22</f>
        <v>11769.34</v>
      </c>
    </row>
    <row r="126" spans="1:5" s="57" customFormat="1" x14ac:dyDescent="0.3">
      <c r="A126" s="61">
        <f t="shared" ref="A126:A132" si="27">A125+1</f>
        <v>98</v>
      </c>
      <c r="B126" s="21" t="s">
        <v>142</v>
      </c>
      <c r="C126" s="51" t="s">
        <v>105</v>
      </c>
      <c r="D126" s="52">
        <f>SUMIF(СВОД!$C$13:$C$499,B126,СВОД!$E$13:$E$499)</f>
        <v>8810</v>
      </c>
      <c r="E126" s="54">
        <f t="shared" si="26"/>
        <v>10748.199999999999</v>
      </c>
    </row>
    <row r="127" spans="1:5" x14ac:dyDescent="0.3">
      <c r="A127" s="61">
        <f t="shared" si="27"/>
        <v>99</v>
      </c>
      <c r="B127" s="21" t="s">
        <v>143</v>
      </c>
      <c r="C127" s="51" t="s">
        <v>105</v>
      </c>
      <c r="D127" s="52">
        <f>SUMIF(СВОД!$C$13:$C$499,B127,СВОД!$E$13:$E$499)</f>
        <v>7679</v>
      </c>
      <c r="E127" s="54">
        <f t="shared" si="26"/>
        <v>9368.3799999999992</v>
      </c>
    </row>
    <row r="128" spans="1:5" x14ac:dyDescent="0.3">
      <c r="A128" s="61">
        <f t="shared" si="27"/>
        <v>100</v>
      </c>
      <c r="B128" s="21" t="s">
        <v>144</v>
      </c>
      <c r="C128" s="51" t="s">
        <v>105</v>
      </c>
      <c r="D128" s="52">
        <f>SUMIF(СВОД!$C$13:$C$499,B128,СВОД!$E$13:$E$499)</f>
        <v>6425</v>
      </c>
      <c r="E128" s="54">
        <f t="shared" si="26"/>
        <v>7838.5</v>
      </c>
    </row>
    <row r="129" spans="1:5" x14ac:dyDescent="0.3">
      <c r="A129" s="61">
        <f t="shared" si="27"/>
        <v>101</v>
      </c>
      <c r="B129" s="21" t="s">
        <v>145</v>
      </c>
      <c r="C129" s="51" t="s">
        <v>105</v>
      </c>
      <c r="D129" s="52">
        <f>SUMIF(СВОД!$C$13:$C$499,B129,СВОД!$E$13:$E$499)</f>
        <v>5326</v>
      </c>
      <c r="E129" s="54">
        <f t="shared" si="26"/>
        <v>6497.72</v>
      </c>
    </row>
    <row r="130" spans="1:5" x14ac:dyDescent="0.3">
      <c r="A130" s="61">
        <f t="shared" si="27"/>
        <v>102</v>
      </c>
      <c r="B130" s="21" t="s">
        <v>146</v>
      </c>
      <c r="C130" s="51" t="s">
        <v>105</v>
      </c>
      <c r="D130" s="52">
        <f>SUMIF(СВОД!$C$13:$C$499,B130,СВОД!$E$13:$E$499)</f>
        <v>4289</v>
      </c>
      <c r="E130" s="54">
        <f t="shared" si="26"/>
        <v>5232.58</v>
      </c>
    </row>
    <row r="131" spans="1:5" x14ac:dyDescent="0.3">
      <c r="A131" s="61">
        <f t="shared" si="27"/>
        <v>103</v>
      </c>
      <c r="B131" s="21" t="s">
        <v>147</v>
      </c>
      <c r="C131" s="51" t="s">
        <v>105</v>
      </c>
      <c r="D131" s="52">
        <f>SUMIF(СВОД!$C$13:$C$499,B131,СВОД!$E$13:$E$499)</f>
        <v>3315</v>
      </c>
      <c r="E131" s="54">
        <f t="shared" si="26"/>
        <v>4044.2999999999997</v>
      </c>
    </row>
    <row r="132" spans="1:5" x14ac:dyDescent="0.3">
      <c r="A132" s="61">
        <f t="shared" si="27"/>
        <v>104</v>
      </c>
      <c r="B132" s="21" t="s">
        <v>148</v>
      </c>
      <c r="C132" s="51" t="s">
        <v>105</v>
      </c>
      <c r="D132" s="52">
        <f>SUMIF(СВОД!$C$13:$C$499,B132,СВОД!$E$13:$E$499)</f>
        <v>2686</v>
      </c>
      <c r="E132" s="54">
        <f t="shared" si="26"/>
        <v>3276.92</v>
      </c>
    </row>
    <row r="133" spans="1:5" x14ac:dyDescent="0.3">
      <c r="A133" s="8"/>
      <c r="B133" s="9" t="s">
        <v>158</v>
      </c>
      <c r="C133" s="8"/>
      <c r="D133" s="15"/>
      <c r="E133" s="15"/>
    </row>
    <row r="134" spans="1:5" ht="31.2" x14ac:dyDescent="0.3">
      <c r="A134" s="61">
        <f>A132+1</f>
        <v>105</v>
      </c>
      <c r="B134" s="21" t="s">
        <v>475</v>
      </c>
      <c r="C134" s="51" t="s">
        <v>105</v>
      </c>
      <c r="D134" s="52">
        <f>SUMIF(СВОД!$C$13:$C$499,B134,СВОД!$E$13:$E$499)</f>
        <v>504787</v>
      </c>
      <c r="E134" s="54">
        <f>D134*1.22</f>
        <v>615840.14</v>
      </c>
    </row>
    <row r="135" spans="1:5" ht="31.2" x14ac:dyDescent="0.3">
      <c r="A135" s="61">
        <f t="shared" ref="A135" si="28">A134+1</f>
        <v>106</v>
      </c>
      <c r="B135" s="21" t="s">
        <v>476</v>
      </c>
      <c r="C135" s="51" t="s">
        <v>105</v>
      </c>
      <c r="D135" s="52">
        <f>SUMIF(СВОД!$C$13:$C$499,B135,СВОД!$E$13:$E$499)</f>
        <v>512438</v>
      </c>
      <c r="E135" s="54">
        <f>D135*1.22</f>
        <v>625174.36</v>
      </c>
    </row>
    <row r="136" spans="1:5" x14ac:dyDescent="0.3">
      <c r="A136" s="29"/>
      <c r="B136" s="30"/>
      <c r="C136" s="31"/>
      <c r="D136" s="32"/>
      <c r="E136" s="33"/>
    </row>
    <row r="137" spans="1:5" x14ac:dyDescent="0.3">
      <c r="A137" s="28" t="s">
        <v>299</v>
      </c>
      <c r="B137" s="26"/>
      <c r="C137" s="17"/>
      <c r="D137" s="17"/>
      <c r="E137" s="17"/>
    </row>
    <row r="138" spans="1:5" x14ac:dyDescent="0.3">
      <c r="A138" s="17" t="s">
        <v>198</v>
      </c>
      <c r="B138" s="28" t="s">
        <v>199</v>
      </c>
      <c r="C138" s="17"/>
      <c r="D138" s="17"/>
      <c r="E138" s="17"/>
    </row>
    <row r="139" spans="1:5" x14ac:dyDescent="0.3">
      <c r="A139" s="17" t="s">
        <v>201</v>
      </c>
      <c r="B139" s="28" t="s">
        <v>202</v>
      </c>
      <c r="C139" s="17"/>
      <c r="D139" s="17"/>
      <c r="E139" s="17"/>
    </row>
  </sheetData>
  <mergeCells count="4">
    <mergeCell ref="B2:E2"/>
    <mergeCell ref="B3:E3"/>
    <mergeCell ref="B4:E4"/>
    <mergeCell ref="B5:E5"/>
  </mergeCells>
  <hyperlinks>
    <hyperlink ref="B5" r:id="rId1"/>
    <hyperlink ref="B4" r:id="rId2"/>
  </hyperlinks>
  <printOptions horizontalCentered="1"/>
  <pageMargins left="0.70866141732283472" right="0.31496062992125984" top="0.35433070866141736" bottom="0.35433070866141736" header="0.31496062992125984" footer="0.31496062992125984"/>
  <pageSetup paperSize="9" scale="75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25"/>
  <sheetViews>
    <sheetView view="pageBreakPreview" zoomScaleNormal="100" zoomScaleSheetLayoutView="100" workbookViewId="0">
      <selection activeCell="B13" sqref="B13"/>
    </sheetView>
  </sheetViews>
  <sheetFormatPr defaultColWidth="9.109375" defaultRowHeight="15.6" x14ac:dyDescent="0.3"/>
  <cols>
    <col min="1" max="1" width="5.21875" style="57" customWidth="1"/>
    <col min="2" max="2" width="70" style="72" bestFit="1" customWidth="1"/>
    <col min="3" max="3" width="9.109375" style="57"/>
    <col min="4" max="5" width="16" style="57" customWidth="1"/>
    <col min="6" max="16384" width="9.109375" style="56"/>
  </cols>
  <sheetData>
    <row r="1" spans="1:5" customFormat="1" x14ac:dyDescent="0.3">
      <c r="A1" s="17"/>
      <c r="B1" s="18"/>
      <c r="C1" s="17"/>
      <c r="D1" s="17"/>
      <c r="E1" s="17"/>
    </row>
    <row r="2" spans="1:5" customFormat="1" ht="17.399999999999999" x14ac:dyDescent="0.3">
      <c r="A2" s="17"/>
      <c r="B2" s="111" t="s">
        <v>548</v>
      </c>
      <c r="C2" s="111"/>
      <c r="D2" s="111"/>
      <c r="E2" s="111"/>
    </row>
    <row r="3" spans="1:5" customFormat="1" ht="17.399999999999999" x14ac:dyDescent="0.3">
      <c r="A3" s="17"/>
      <c r="B3" s="111" t="s">
        <v>549</v>
      </c>
      <c r="C3" s="111"/>
      <c r="D3" s="111"/>
      <c r="E3" s="111"/>
    </row>
    <row r="4" spans="1:5" customFormat="1" ht="18" x14ac:dyDescent="0.3">
      <c r="A4" s="17"/>
      <c r="B4" s="112" t="s">
        <v>550</v>
      </c>
      <c r="C4" s="112"/>
      <c r="D4" s="112"/>
      <c r="E4" s="112"/>
    </row>
    <row r="5" spans="1:5" customFormat="1" ht="18" x14ac:dyDescent="0.3">
      <c r="A5" s="17"/>
      <c r="B5" s="112" t="s">
        <v>551</v>
      </c>
      <c r="C5" s="112"/>
      <c r="D5" s="112"/>
      <c r="E5" s="112"/>
    </row>
    <row r="6" spans="1:5" customFormat="1" x14ac:dyDescent="0.3">
      <c r="A6" s="17"/>
      <c r="B6" s="18"/>
      <c r="C6" s="17"/>
      <c r="D6" s="17"/>
      <c r="E6" s="17"/>
    </row>
    <row r="7" spans="1:5" customFormat="1" ht="40.799999999999997" thickBot="1" x14ac:dyDescent="0.35">
      <c r="A7" s="17"/>
      <c r="B7" s="108" t="s">
        <v>552</v>
      </c>
      <c r="C7" s="109"/>
      <c r="D7" s="109"/>
      <c r="E7" s="17"/>
    </row>
    <row r="8" spans="1:5" ht="18.600000000000001" customHeight="1" x14ac:dyDescent="0.3">
      <c r="A8" s="17"/>
      <c r="B8" s="18" t="s">
        <v>161</v>
      </c>
      <c r="C8" s="17"/>
      <c r="D8" s="17"/>
      <c r="E8" s="17"/>
    </row>
    <row r="9" spans="1:5" x14ac:dyDescent="0.3">
      <c r="A9" s="17"/>
      <c r="B9" s="74" t="s">
        <v>163</v>
      </c>
      <c r="C9" s="17"/>
      <c r="D9" s="17"/>
      <c r="E9" s="17"/>
    </row>
    <row r="10" spans="1:5" x14ac:dyDescent="0.3">
      <c r="A10" s="17"/>
      <c r="B10" s="110" t="s">
        <v>554</v>
      </c>
      <c r="C10" s="17"/>
      <c r="D10" s="17"/>
      <c r="E10" s="17"/>
    </row>
    <row r="11" spans="1:5" x14ac:dyDescent="0.3">
      <c r="A11" s="17"/>
      <c r="B11" s="18" t="s">
        <v>162</v>
      </c>
      <c r="C11" s="19"/>
      <c r="D11" s="17"/>
      <c r="E11" s="17"/>
    </row>
    <row r="12" spans="1:5" ht="16.2" thickBot="1" x14ac:dyDescent="0.35">
      <c r="A12" s="17"/>
      <c r="B12" s="27"/>
      <c r="C12" s="20"/>
      <c r="D12" s="17"/>
      <c r="E12" s="17"/>
    </row>
    <row r="13" spans="1:5" s="59" customFormat="1" ht="31.8" thickBot="1" x14ac:dyDescent="0.35">
      <c r="A13" s="83" t="s">
        <v>0</v>
      </c>
      <c r="B13" s="84" t="s">
        <v>1</v>
      </c>
      <c r="C13" s="84" t="s">
        <v>52</v>
      </c>
      <c r="D13" s="84" t="s">
        <v>39</v>
      </c>
      <c r="E13" s="85" t="s">
        <v>40</v>
      </c>
    </row>
    <row r="14" spans="1:5" x14ac:dyDescent="0.3">
      <c r="A14" s="12"/>
      <c r="B14" s="10" t="s">
        <v>41</v>
      </c>
      <c r="C14" s="10"/>
      <c r="D14" s="22"/>
      <c r="E14" s="22"/>
    </row>
    <row r="15" spans="1:5" x14ac:dyDescent="0.3">
      <c r="A15" s="61">
        <v>1</v>
      </c>
      <c r="B15" s="21" t="s">
        <v>164</v>
      </c>
      <c r="C15" s="51" t="s">
        <v>104</v>
      </c>
      <c r="D15" s="52">
        <f>SUMIF(СВОД!$C$13:$C$499,B15,СВОД!$E$13:$E$499)</f>
        <v>25065</v>
      </c>
      <c r="E15" s="54">
        <f t="shared" ref="E15:E23" si="0">D15*1.22</f>
        <v>30579.3</v>
      </c>
    </row>
    <row r="16" spans="1:5" x14ac:dyDescent="0.3">
      <c r="A16" s="61">
        <f t="shared" ref="A16:A23" si="1">A15+1</f>
        <v>2</v>
      </c>
      <c r="B16" s="21" t="s">
        <v>165</v>
      </c>
      <c r="C16" s="51" t="s">
        <v>104</v>
      </c>
      <c r="D16" s="52">
        <f>SUMIF(СВОД!$C$13:$C$499,B16,СВОД!$E$13:$E$499)</f>
        <v>20761</v>
      </c>
      <c r="E16" s="54">
        <f t="shared" si="0"/>
        <v>25328.42</v>
      </c>
    </row>
    <row r="17" spans="1:5" x14ac:dyDescent="0.3">
      <c r="A17" s="61">
        <f t="shared" si="1"/>
        <v>3</v>
      </c>
      <c r="B17" s="21" t="s">
        <v>166</v>
      </c>
      <c r="C17" s="51" t="s">
        <v>104</v>
      </c>
      <c r="D17" s="52">
        <f>SUMIF(СВОД!$C$13:$C$499,B17,СВОД!$E$13:$E$499)</f>
        <v>17554</v>
      </c>
      <c r="E17" s="54">
        <f t="shared" si="0"/>
        <v>21415.88</v>
      </c>
    </row>
    <row r="18" spans="1:5" x14ac:dyDescent="0.3">
      <c r="A18" s="61">
        <f t="shared" si="1"/>
        <v>4</v>
      </c>
      <c r="B18" s="21" t="s">
        <v>167</v>
      </c>
      <c r="C18" s="51" t="s">
        <v>104</v>
      </c>
      <c r="D18" s="52">
        <f>SUMIF(СВОД!$C$13:$C$499,B18,СВОД!$E$13:$E$499)</f>
        <v>14250</v>
      </c>
      <c r="E18" s="54">
        <f t="shared" si="0"/>
        <v>17385</v>
      </c>
    </row>
    <row r="19" spans="1:5" x14ac:dyDescent="0.3">
      <c r="A19" s="61">
        <f t="shared" si="1"/>
        <v>5</v>
      </c>
      <c r="B19" s="21" t="s">
        <v>168</v>
      </c>
      <c r="C19" s="51" t="s">
        <v>104</v>
      </c>
      <c r="D19" s="52">
        <f>SUMIF(СВОД!$C$13:$C$499,B19,СВОД!$E$13:$E$499)</f>
        <v>10740</v>
      </c>
      <c r="E19" s="54">
        <f t="shared" si="0"/>
        <v>13102.8</v>
      </c>
    </row>
    <row r="20" spans="1:5" x14ac:dyDescent="0.3">
      <c r="A20" s="61">
        <f t="shared" si="1"/>
        <v>6</v>
      </c>
      <c r="B20" s="21" t="s">
        <v>169</v>
      </c>
      <c r="C20" s="51" t="s">
        <v>104</v>
      </c>
      <c r="D20" s="52">
        <f>SUMIF(СВОД!$C$13:$C$499,B20,СВОД!$E$13:$E$499)</f>
        <v>8830</v>
      </c>
      <c r="E20" s="54">
        <f t="shared" si="0"/>
        <v>10772.6</v>
      </c>
    </row>
    <row r="21" spans="1:5" x14ac:dyDescent="0.3">
      <c r="A21" s="61">
        <f t="shared" si="1"/>
        <v>7</v>
      </c>
      <c r="B21" s="21" t="s">
        <v>170</v>
      </c>
      <c r="C21" s="51" t="s">
        <v>104</v>
      </c>
      <c r="D21" s="52">
        <f>SUMIF(СВОД!$C$13:$C$499,B21,СВОД!$E$13:$E$499)</f>
        <v>6728</v>
      </c>
      <c r="E21" s="54">
        <f t="shared" si="0"/>
        <v>8208.16</v>
      </c>
    </row>
    <row r="22" spans="1:5" x14ac:dyDescent="0.3">
      <c r="A22" s="61">
        <f t="shared" si="1"/>
        <v>8</v>
      </c>
      <c r="B22" s="21" t="s">
        <v>171</v>
      </c>
      <c r="C22" s="51" t="s">
        <v>104</v>
      </c>
      <c r="D22" s="52">
        <f>SUMIF(СВОД!$C$13:$C$499,B22,СВОД!$E$13:$E$499)</f>
        <v>5309</v>
      </c>
      <c r="E22" s="54">
        <f t="shared" si="0"/>
        <v>6476.98</v>
      </c>
    </row>
    <row r="23" spans="1:5" x14ac:dyDescent="0.3">
      <c r="A23" s="61">
        <f t="shared" si="1"/>
        <v>9</v>
      </c>
      <c r="B23" s="21" t="s">
        <v>172</v>
      </c>
      <c r="C23" s="51" t="s">
        <v>104</v>
      </c>
      <c r="D23" s="52">
        <f>SUMIF(СВОД!$C$13:$C$499,B23,СВОД!$E$13:$E$499)</f>
        <v>3975</v>
      </c>
      <c r="E23" s="54">
        <f t="shared" si="0"/>
        <v>4849.5</v>
      </c>
    </row>
    <row r="24" spans="1:5" x14ac:dyDescent="0.3">
      <c r="A24" s="12"/>
      <c r="B24" s="10" t="s">
        <v>203</v>
      </c>
      <c r="C24" s="10"/>
      <c r="D24" s="22"/>
      <c r="E24" s="22"/>
    </row>
    <row r="25" spans="1:5" x14ac:dyDescent="0.3">
      <c r="A25" s="61">
        <f>A23+1</f>
        <v>10</v>
      </c>
      <c r="B25" s="21" t="s">
        <v>173</v>
      </c>
      <c r="C25" s="51" t="s">
        <v>104</v>
      </c>
      <c r="D25" s="52">
        <f>SUMIF(СВОД!$C$13:$C$499,B25,СВОД!$E$13:$E$499)</f>
        <v>35852</v>
      </c>
      <c r="E25" s="54">
        <f t="shared" ref="E25:E35" si="2">D25*1.22</f>
        <v>43739.44</v>
      </c>
    </row>
    <row r="26" spans="1:5" x14ac:dyDescent="0.3">
      <c r="A26" s="61">
        <f t="shared" ref="A26:A35" si="3">A25+1</f>
        <v>11</v>
      </c>
      <c r="B26" s="21" t="s">
        <v>174</v>
      </c>
      <c r="C26" s="51" t="s">
        <v>104</v>
      </c>
      <c r="D26" s="52">
        <f>SUMIF(СВОД!$C$13:$C$499,B26,СВОД!$E$13:$E$499)</f>
        <v>26062</v>
      </c>
      <c r="E26" s="54">
        <f t="shared" si="2"/>
        <v>31795.64</v>
      </c>
    </row>
    <row r="27" spans="1:5" x14ac:dyDescent="0.3">
      <c r="A27" s="61">
        <f t="shared" si="3"/>
        <v>12</v>
      </c>
      <c r="B27" s="21" t="s">
        <v>175</v>
      </c>
      <c r="C27" s="51" t="s">
        <v>104</v>
      </c>
      <c r="D27" s="52">
        <f>SUMIF(СВОД!$C$13:$C$499,B27,СВОД!$E$13:$E$499)</f>
        <v>21229</v>
      </c>
      <c r="E27" s="54">
        <f t="shared" si="2"/>
        <v>25899.38</v>
      </c>
    </row>
    <row r="28" spans="1:5" x14ac:dyDescent="0.3">
      <c r="A28" s="61">
        <f t="shared" si="3"/>
        <v>13</v>
      </c>
      <c r="B28" s="21" t="s">
        <v>176</v>
      </c>
      <c r="C28" s="51" t="s">
        <v>104</v>
      </c>
      <c r="D28" s="52">
        <f>SUMIF(СВОД!$C$13:$C$499,B28,СВОД!$E$13:$E$499)</f>
        <v>18257</v>
      </c>
      <c r="E28" s="54">
        <f t="shared" si="2"/>
        <v>22273.54</v>
      </c>
    </row>
    <row r="29" spans="1:5" x14ac:dyDescent="0.3">
      <c r="A29" s="61">
        <f t="shared" si="3"/>
        <v>14</v>
      </c>
      <c r="B29" s="21" t="s">
        <v>177</v>
      </c>
      <c r="C29" s="51" t="s">
        <v>104</v>
      </c>
      <c r="D29" s="52">
        <f>SUMIF(СВОД!$C$13:$C$499,B29,СВОД!$E$13:$E$499)</f>
        <v>15079</v>
      </c>
      <c r="E29" s="54">
        <f t="shared" si="2"/>
        <v>18396.38</v>
      </c>
    </row>
    <row r="30" spans="1:5" x14ac:dyDescent="0.3">
      <c r="A30" s="61">
        <f t="shared" si="3"/>
        <v>15</v>
      </c>
      <c r="B30" s="21" t="s">
        <v>178</v>
      </c>
      <c r="C30" s="51" t="s">
        <v>104</v>
      </c>
      <c r="D30" s="52">
        <f>SUMIF(СВОД!$C$13:$C$499,B30,СВОД!$E$13:$E$499)</f>
        <v>11911</v>
      </c>
      <c r="E30" s="54">
        <f t="shared" si="2"/>
        <v>14531.42</v>
      </c>
    </row>
    <row r="31" spans="1:5" x14ac:dyDescent="0.3">
      <c r="A31" s="61">
        <f t="shared" si="3"/>
        <v>16</v>
      </c>
      <c r="B31" s="21" t="s">
        <v>179</v>
      </c>
      <c r="C31" s="51" t="s">
        <v>104</v>
      </c>
      <c r="D31" s="52">
        <f>SUMIF(СВОД!$C$13:$C$499,B31,СВОД!$E$13:$E$499)</f>
        <v>9552</v>
      </c>
      <c r="E31" s="54">
        <f t="shared" si="2"/>
        <v>11653.44</v>
      </c>
    </row>
    <row r="32" spans="1:5" x14ac:dyDescent="0.3">
      <c r="A32" s="61">
        <f t="shared" si="3"/>
        <v>17</v>
      </c>
      <c r="B32" s="21" t="s">
        <v>180</v>
      </c>
      <c r="C32" s="51" t="s">
        <v>104</v>
      </c>
      <c r="D32" s="52">
        <f>SUMIF(СВОД!$C$13:$C$499,B32,СВОД!$E$13:$E$499)</f>
        <v>7348</v>
      </c>
      <c r="E32" s="54">
        <f t="shared" si="2"/>
        <v>8964.56</v>
      </c>
    </row>
    <row r="33" spans="1:5" x14ac:dyDescent="0.3">
      <c r="A33" s="61">
        <f t="shared" si="3"/>
        <v>18</v>
      </c>
      <c r="B33" s="21" t="s">
        <v>181</v>
      </c>
      <c r="C33" s="51" t="s">
        <v>104</v>
      </c>
      <c r="D33" s="52">
        <f>SUMIF(СВОД!$C$13:$C$499,B33,СВОД!$E$13:$E$499)</f>
        <v>5773</v>
      </c>
      <c r="E33" s="54">
        <f t="shared" si="2"/>
        <v>7043.0599999999995</v>
      </c>
    </row>
    <row r="34" spans="1:5" x14ac:dyDescent="0.3">
      <c r="A34" s="61">
        <f t="shared" si="3"/>
        <v>19</v>
      </c>
      <c r="B34" s="21" t="s">
        <v>182</v>
      </c>
      <c r="C34" s="51" t="s">
        <v>104</v>
      </c>
      <c r="D34" s="52">
        <f>SUMIF(СВОД!$C$13:$C$499,B34,СВОД!$E$13:$E$499)</f>
        <v>4750</v>
      </c>
      <c r="E34" s="54">
        <f t="shared" si="2"/>
        <v>5795</v>
      </c>
    </row>
    <row r="35" spans="1:5" x14ac:dyDescent="0.3">
      <c r="A35" s="61">
        <f t="shared" si="3"/>
        <v>20</v>
      </c>
      <c r="B35" s="21" t="s">
        <v>423</v>
      </c>
      <c r="C35" s="51" t="s">
        <v>104</v>
      </c>
      <c r="D35" s="52">
        <f>SUMIF(СВОД!$C$13:$C$499,B35,СВОД!$E$13:$E$499)</f>
        <v>3583</v>
      </c>
      <c r="E35" s="54">
        <f t="shared" si="2"/>
        <v>4371.26</v>
      </c>
    </row>
    <row r="36" spans="1:5" x14ac:dyDescent="0.3">
      <c r="A36" s="8"/>
      <c r="B36" s="9" t="s">
        <v>307</v>
      </c>
      <c r="C36" s="8"/>
      <c r="D36" s="15"/>
      <c r="E36" s="15"/>
    </row>
    <row r="37" spans="1:5" x14ac:dyDescent="0.3">
      <c r="A37" s="61">
        <f>A35+1</f>
        <v>21</v>
      </c>
      <c r="B37" s="21" t="s">
        <v>183</v>
      </c>
      <c r="C37" s="51" t="s">
        <v>105</v>
      </c>
      <c r="D37" s="52">
        <f>SUMIF(СВОД!$C$13:$C$499,B37,СВОД!$E$13:$E$499)</f>
        <v>61257</v>
      </c>
      <c r="E37" s="54">
        <f t="shared" ref="E37:E47" si="4">D37*1.22</f>
        <v>74733.539999999994</v>
      </c>
    </row>
    <row r="38" spans="1:5" x14ac:dyDescent="0.3">
      <c r="A38" s="61">
        <f t="shared" ref="A38:A47" si="5">A37+1</f>
        <v>22</v>
      </c>
      <c r="B38" s="21" t="s">
        <v>117</v>
      </c>
      <c r="C38" s="51" t="s">
        <v>105</v>
      </c>
      <c r="D38" s="52">
        <f>SUMIF(СВОД!$C$13:$C$499,B38,СВОД!$E$13:$E$499)</f>
        <v>43125</v>
      </c>
      <c r="E38" s="54">
        <f t="shared" si="4"/>
        <v>52612.5</v>
      </c>
    </row>
    <row r="39" spans="1:5" x14ac:dyDescent="0.3">
      <c r="A39" s="61">
        <f t="shared" si="5"/>
        <v>23</v>
      </c>
      <c r="B39" s="21" t="s">
        <v>118</v>
      </c>
      <c r="C39" s="51" t="s">
        <v>105</v>
      </c>
      <c r="D39" s="52">
        <f>SUMIF(СВОД!$C$13:$C$499,B39,СВОД!$E$13:$E$499)</f>
        <v>35793</v>
      </c>
      <c r="E39" s="54">
        <f t="shared" si="4"/>
        <v>43667.46</v>
      </c>
    </row>
    <row r="40" spans="1:5" x14ac:dyDescent="0.3">
      <c r="A40" s="61">
        <f t="shared" si="5"/>
        <v>24</v>
      </c>
      <c r="B40" s="21" t="s">
        <v>119</v>
      </c>
      <c r="C40" s="51" t="s">
        <v>105</v>
      </c>
      <c r="D40" s="52">
        <f>SUMIF(СВОД!$C$13:$C$499,B40,СВОД!$E$13:$E$499)</f>
        <v>31337</v>
      </c>
      <c r="E40" s="54">
        <f t="shared" si="4"/>
        <v>38231.14</v>
      </c>
    </row>
    <row r="41" spans="1:5" x14ac:dyDescent="0.3">
      <c r="A41" s="61">
        <f t="shared" si="5"/>
        <v>25</v>
      </c>
      <c r="B41" s="21" t="s">
        <v>120</v>
      </c>
      <c r="C41" s="51" t="s">
        <v>105</v>
      </c>
      <c r="D41" s="52">
        <f>SUMIF(СВОД!$C$13:$C$499,B41,СВОД!$E$13:$E$499)</f>
        <v>26048</v>
      </c>
      <c r="E41" s="54">
        <f t="shared" si="4"/>
        <v>31778.559999999998</v>
      </c>
    </row>
    <row r="42" spans="1:5" x14ac:dyDescent="0.3">
      <c r="A42" s="61">
        <f t="shared" si="5"/>
        <v>26</v>
      </c>
      <c r="B42" s="21" t="s">
        <v>121</v>
      </c>
      <c r="C42" s="51" t="s">
        <v>105</v>
      </c>
      <c r="D42" s="52">
        <f>SUMIF(СВОД!$C$13:$C$499,B42,СВОД!$E$13:$E$499)</f>
        <v>19183</v>
      </c>
      <c r="E42" s="54">
        <f t="shared" si="4"/>
        <v>23403.26</v>
      </c>
    </row>
    <row r="43" spans="1:5" x14ac:dyDescent="0.3">
      <c r="A43" s="61">
        <f t="shared" si="5"/>
        <v>27</v>
      </c>
      <c r="B43" s="21" t="s">
        <v>122</v>
      </c>
      <c r="C43" s="51" t="s">
        <v>105</v>
      </c>
      <c r="D43" s="52">
        <f>SUMIF(СВОД!$C$13:$C$499,B43,СВОД!$E$13:$E$499)</f>
        <v>16533</v>
      </c>
      <c r="E43" s="54">
        <f t="shared" si="4"/>
        <v>20170.259999999998</v>
      </c>
    </row>
    <row r="44" spans="1:5" x14ac:dyDescent="0.3">
      <c r="A44" s="61">
        <f t="shared" si="5"/>
        <v>28</v>
      </c>
      <c r="B44" s="21" t="s">
        <v>123</v>
      </c>
      <c r="C44" s="51" t="s">
        <v>105</v>
      </c>
      <c r="D44" s="52">
        <f>SUMIF(СВОД!$C$13:$C$499,B44,СВОД!$E$13:$E$499)</f>
        <v>12198</v>
      </c>
      <c r="E44" s="54">
        <f t="shared" si="4"/>
        <v>14881.56</v>
      </c>
    </row>
    <row r="45" spans="1:5" x14ac:dyDescent="0.3">
      <c r="A45" s="61">
        <f t="shared" si="5"/>
        <v>29</v>
      </c>
      <c r="B45" s="21" t="s">
        <v>124</v>
      </c>
      <c r="C45" s="51" t="s">
        <v>105</v>
      </c>
      <c r="D45" s="52">
        <f>SUMIF(СВОД!$C$13:$C$499,B45,СВОД!$E$13:$E$499)</f>
        <v>11082</v>
      </c>
      <c r="E45" s="54">
        <f t="shared" si="4"/>
        <v>13520.039999999999</v>
      </c>
    </row>
    <row r="46" spans="1:5" x14ac:dyDescent="0.3">
      <c r="A46" s="61">
        <f t="shared" si="5"/>
        <v>30</v>
      </c>
      <c r="B46" s="21" t="s">
        <v>186</v>
      </c>
      <c r="C46" s="51" t="s">
        <v>105</v>
      </c>
      <c r="D46" s="52">
        <f>SUMIF(СВОД!$C$13:$C$499,B46,СВОД!$E$13:$E$499)</f>
        <v>6659</v>
      </c>
      <c r="E46" s="54">
        <f t="shared" si="4"/>
        <v>8123.98</v>
      </c>
    </row>
    <row r="47" spans="1:5" x14ac:dyDescent="0.3">
      <c r="A47" s="61">
        <f t="shared" si="5"/>
        <v>31</v>
      </c>
      <c r="B47" s="21" t="s">
        <v>424</v>
      </c>
      <c r="C47" s="51" t="s">
        <v>105</v>
      </c>
      <c r="D47" s="52">
        <f>SUMIF(СВОД!$C$13:$C$499,B47,СВОД!$E$13:$E$499)</f>
        <v>5725</v>
      </c>
      <c r="E47" s="54">
        <f t="shared" si="4"/>
        <v>6984.5</v>
      </c>
    </row>
    <row r="48" spans="1:5" x14ac:dyDescent="0.3">
      <c r="A48" s="75"/>
      <c r="B48" s="76" t="s">
        <v>365</v>
      </c>
      <c r="C48" s="8"/>
      <c r="D48" s="15"/>
      <c r="E48" s="15"/>
    </row>
    <row r="49" spans="1:5" x14ac:dyDescent="0.3">
      <c r="A49" s="61">
        <f>A47+1</f>
        <v>32</v>
      </c>
      <c r="B49" s="67" t="s">
        <v>333</v>
      </c>
      <c r="C49" s="51" t="s">
        <v>105</v>
      </c>
      <c r="D49" s="52">
        <f>SUMIF(СВОД!$C$13:$C$499,B49,СВОД!$E$13:$E$499)</f>
        <v>26736</v>
      </c>
      <c r="E49" s="54">
        <f t="shared" ref="E49:E57" si="6">D49*1.22</f>
        <v>32617.919999999998</v>
      </c>
    </row>
    <row r="50" spans="1:5" x14ac:dyDescent="0.3">
      <c r="A50" s="61">
        <f t="shared" ref="A50:A57" si="7">A49+1</f>
        <v>33</v>
      </c>
      <c r="B50" s="67" t="s">
        <v>334</v>
      </c>
      <c r="C50" s="51" t="s">
        <v>105</v>
      </c>
      <c r="D50" s="52">
        <f>SUMIF(СВОД!$C$13:$C$499,B50,СВОД!$E$13:$E$499)</f>
        <v>21459</v>
      </c>
      <c r="E50" s="54">
        <f t="shared" si="6"/>
        <v>26179.98</v>
      </c>
    </row>
    <row r="51" spans="1:5" x14ac:dyDescent="0.3">
      <c r="A51" s="61">
        <f t="shared" si="7"/>
        <v>34</v>
      </c>
      <c r="B51" s="67" t="s">
        <v>335</v>
      </c>
      <c r="C51" s="51" t="s">
        <v>105</v>
      </c>
      <c r="D51" s="52">
        <f>SUMIF(СВОД!$C$13:$C$499,B51,СВОД!$E$13:$E$499)</f>
        <v>19923</v>
      </c>
      <c r="E51" s="54">
        <f t="shared" si="6"/>
        <v>24306.059999999998</v>
      </c>
    </row>
    <row r="52" spans="1:5" x14ac:dyDescent="0.3">
      <c r="A52" s="61">
        <f t="shared" si="7"/>
        <v>35</v>
      </c>
      <c r="B52" s="67" t="s">
        <v>336</v>
      </c>
      <c r="C52" s="51" t="s">
        <v>105</v>
      </c>
      <c r="D52" s="52">
        <f>SUMIF(СВОД!$C$13:$C$499,B52,СВОД!$E$13:$E$499)</f>
        <v>15739</v>
      </c>
      <c r="E52" s="54">
        <f t="shared" si="6"/>
        <v>19201.579999999998</v>
      </c>
    </row>
    <row r="53" spans="1:5" x14ac:dyDescent="0.3">
      <c r="A53" s="61">
        <f t="shared" si="7"/>
        <v>36</v>
      </c>
      <c r="B53" s="67" t="s">
        <v>337</v>
      </c>
      <c r="C53" s="51" t="s">
        <v>105</v>
      </c>
      <c r="D53" s="52">
        <f>SUMIF(СВОД!$C$13:$C$499,B53,СВОД!$E$13:$E$499)</f>
        <v>11484</v>
      </c>
      <c r="E53" s="54">
        <f t="shared" si="6"/>
        <v>14010.48</v>
      </c>
    </row>
    <row r="54" spans="1:5" x14ac:dyDescent="0.3">
      <c r="A54" s="61">
        <f t="shared" si="7"/>
        <v>37</v>
      </c>
      <c r="B54" s="67" t="s">
        <v>338</v>
      </c>
      <c r="C54" s="51" t="s">
        <v>105</v>
      </c>
      <c r="D54" s="52">
        <f>SUMIF(СВОД!$C$13:$C$499,B54,СВОД!$E$13:$E$499)</f>
        <v>9914</v>
      </c>
      <c r="E54" s="54">
        <f t="shared" si="6"/>
        <v>12095.08</v>
      </c>
    </row>
    <row r="55" spans="1:5" x14ac:dyDescent="0.3">
      <c r="A55" s="61">
        <f t="shared" si="7"/>
        <v>38</v>
      </c>
      <c r="B55" s="67" t="s">
        <v>339</v>
      </c>
      <c r="C55" s="51" t="s">
        <v>105</v>
      </c>
      <c r="D55" s="52">
        <f>SUMIF(СВОД!$C$13:$C$499,B55,СВОД!$E$13:$E$499)</f>
        <v>7841</v>
      </c>
      <c r="E55" s="54">
        <f t="shared" si="6"/>
        <v>9566.02</v>
      </c>
    </row>
    <row r="56" spans="1:5" x14ac:dyDescent="0.3">
      <c r="A56" s="61">
        <f t="shared" si="7"/>
        <v>39</v>
      </c>
      <c r="B56" s="67" t="s">
        <v>340</v>
      </c>
      <c r="C56" s="51" t="s">
        <v>105</v>
      </c>
      <c r="D56" s="52">
        <f>SUMIF(СВОД!$C$13:$C$499,B56,СВОД!$E$13:$E$499)</f>
        <v>5976</v>
      </c>
      <c r="E56" s="54">
        <f t="shared" si="6"/>
        <v>7290.72</v>
      </c>
    </row>
    <row r="57" spans="1:5" x14ac:dyDescent="0.3">
      <c r="A57" s="61">
        <f t="shared" si="7"/>
        <v>40</v>
      </c>
      <c r="B57" s="67" t="s">
        <v>341</v>
      </c>
      <c r="C57" s="51" t="s">
        <v>105</v>
      </c>
      <c r="D57" s="52">
        <f>SUMIF(СВОД!$C$13:$C$499,B57,СВОД!$E$13:$E$499)</f>
        <v>4304</v>
      </c>
      <c r="E57" s="54">
        <f t="shared" si="6"/>
        <v>5250.88</v>
      </c>
    </row>
    <row r="58" spans="1:5" x14ac:dyDescent="0.3">
      <c r="A58" s="8"/>
      <c r="B58" s="9" t="s">
        <v>90</v>
      </c>
      <c r="C58" s="8"/>
      <c r="D58" s="15"/>
      <c r="E58" s="15"/>
    </row>
    <row r="59" spans="1:5" x14ac:dyDescent="0.3">
      <c r="A59" s="61">
        <f>A57+1</f>
        <v>41</v>
      </c>
      <c r="B59" s="21" t="s">
        <v>528</v>
      </c>
      <c r="C59" s="51" t="s">
        <v>105</v>
      </c>
      <c r="D59" s="52">
        <f>SUMIF(СВОД!$C$13:$C$499,B59,СВОД!$E$13:$E$499)</f>
        <v>9006</v>
      </c>
      <c r="E59" s="54">
        <f t="shared" ref="E59:E65" si="8">D59*1.22</f>
        <v>10987.32</v>
      </c>
    </row>
    <row r="60" spans="1:5" x14ac:dyDescent="0.3">
      <c r="A60" s="61">
        <f t="shared" ref="A60:A65" si="9">A59+1</f>
        <v>42</v>
      </c>
      <c r="B60" s="47" t="s">
        <v>469</v>
      </c>
      <c r="C60" s="51" t="s">
        <v>105</v>
      </c>
      <c r="D60" s="52">
        <f>SUMIF(СВОД!$C$13:$C$499,B60,СВОД!$E$13:$E$499)</f>
        <v>5568</v>
      </c>
      <c r="E60" s="54">
        <f t="shared" si="8"/>
        <v>6792.96</v>
      </c>
    </row>
    <row r="61" spans="1:5" ht="31.2" x14ac:dyDescent="0.3">
      <c r="A61" s="61">
        <f t="shared" si="9"/>
        <v>43</v>
      </c>
      <c r="B61" s="21" t="s">
        <v>468</v>
      </c>
      <c r="C61" s="51" t="s">
        <v>105</v>
      </c>
      <c r="D61" s="52">
        <f>SUMIF(СВОД!$C$13:$C$499,B61,СВОД!$E$13:$E$499)</f>
        <v>4457</v>
      </c>
      <c r="E61" s="54">
        <f t="shared" si="8"/>
        <v>5437.54</v>
      </c>
    </row>
    <row r="62" spans="1:5" x14ac:dyDescent="0.3">
      <c r="A62" s="61">
        <f t="shared" si="9"/>
        <v>44</v>
      </c>
      <c r="B62" s="21" t="s">
        <v>529</v>
      </c>
      <c r="C62" s="51" t="s">
        <v>105</v>
      </c>
      <c r="D62" s="52">
        <f>SUMIF(СВОД!$C$13:$C$499,B62,СВОД!$E$13:$E$499)</f>
        <v>4457</v>
      </c>
      <c r="E62" s="54">
        <f t="shared" si="8"/>
        <v>5437.54</v>
      </c>
    </row>
    <row r="63" spans="1:5" x14ac:dyDescent="0.3">
      <c r="A63" s="61">
        <f t="shared" si="9"/>
        <v>45</v>
      </c>
      <c r="B63" s="21" t="s">
        <v>467</v>
      </c>
      <c r="C63" s="51" t="s">
        <v>105</v>
      </c>
      <c r="D63" s="52">
        <f>SUMIF(СВОД!$C$13:$C$499,B63,СВОД!$E$13:$E$499)</f>
        <v>2884</v>
      </c>
      <c r="E63" s="54">
        <f t="shared" si="8"/>
        <v>3518.48</v>
      </c>
    </row>
    <row r="64" spans="1:5" x14ac:dyDescent="0.3">
      <c r="A64" s="61">
        <f t="shared" si="9"/>
        <v>46</v>
      </c>
      <c r="B64" s="21" t="s">
        <v>466</v>
      </c>
      <c r="C64" s="51" t="s">
        <v>105</v>
      </c>
      <c r="D64" s="52">
        <f>SUMIF(СВОД!$C$13:$C$499,B64,СВОД!$E$13:$E$499)</f>
        <v>2884</v>
      </c>
      <c r="E64" s="54">
        <f t="shared" si="8"/>
        <v>3518.48</v>
      </c>
    </row>
    <row r="65" spans="1:5" x14ac:dyDescent="0.3">
      <c r="A65" s="61">
        <f t="shared" si="9"/>
        <v>47</v>
      </c>
      <c r="B65" s="21" t="s">
        <v>465</v>
      </c>
      <c r="C65" s="51" t="s">
        <v>105</v>
      </c>
      <c r="D65" s="52">
        <f>SUMIF(СВОД!$C$13:$C$499,B65,СВОД!$E$13:$E$499)</f>
        <v>2516</v>
      </c>
      <c r="E65" s="54">
        <f t="shared" si="8"/>
        <v>3069.52</v>
      </c>
    </row>
    <row r="66" spans="1:5" x14ac:dyDescent="0.3">
      <c r="A66" s="8"/>
      <c r="B66" s="10" t="s">
        <v>44</v>
      </c>
      <c r="C66" s="11"/>
      <c r="D66" s="13"/>
      <c r="E66" s="16"/>
    </row>
    <row r="67" spans="1:5" x14ac:dyDescent="0.3">
      <c r="A67" s="61">
        <f>A65+1</f>
        <v>48</v>
      </c>
      <c r="B67" s="21" t="s">
        <v>192</v>
      </c>
      <c r="C67" s="51" t="s">
        <v>105</v>
      </c>
      <c r="D67" s="52">
        <f>SUMIF(СВОД!$C$13:$C$499,B67,СВОД!$E$13:$E$499)</f>
        <v>3876</v>
      </c>
      <c r="E67" s="54">
        <f t="shared" ref="E67:E77" si="10">D67*1.22</f>
        <v>4728.72</v>
      </c>
    </row>
    <row r="68" spans="1:5" x14ac:dyDescent="0.3">
      <c r="A68" s="61">
        <f t="shared" ref="A68" si="11">A67+1</f>
        <v>49</v>
      </c>
      <c r="B68" s="21" t="s">
        <v>25</v>
      </c>
      <c r="C68" s="51" t="s">
        <v>105</v>
      </c>
      <c r="D68" s="52">
        <f>SUMIF(СВОД!$C$13:$C$499,B68,СВОД!$E$13:$E$499)</f>
        <v>1813</v>
      </c>
      <c r="E68" s="54">
        <f t="shared" si="10"/>
        <v>2211.86</v>
      </c>
    </row>
    <row r="69" spans="1:5" x14ac:dyDescent="0.3">
      <c r="A69" s="61">
        <f t="shared" ref="A69:A77" si="12">A68+1</f>
        <v>50</v>
      </c>
      <c r="B69" s="21" t="s">
        <v>26</v>
      </c>
      <c r="C69" s="51" t="s">
        <v>105</v>
      </c>
      <c r="D69" s="52">
        <f>SUMIF(СВОД!$C$13:$C$499,B69,СВОД!$E$13:$E$499)</f>
        <v>1643</v>
      </c>
      <c r="E69" s="54">
        <f t="shared" si="10"/>
        <v>2004.46</v>
      </c>
    </row>
    <row r="70" spans="1:5" x14ac:dyDescent="0.3">
      <c r="A70" s="61">
        <f t="shared" si="12"/>
        <v>51</v>
      </c>
      <c r="B70" s="21" t="s">
        <v>86</v>
      </c>
      <c r="C70" s="51" t="s">
        <v>105</v>
      </c>
      <c r="D70" s="52">
        <f>SUMIF(СВОД!$C$13:$C$499,B70,СВОД!$E$13:$E$499)</f>
        <v>1643</v>
      </c>
      <c r="E70" s="54">
        <f t="shared" si="10"/>
        <v>2004.46</v>
      </c>
    </row>
    <row r="71" spans="1:5" x14ac:dyDescent="0.3">
      <c r="A71" s="61">
        <f t="shared" si="12"/>
        <v>52</v>
      </c>
      <c r="B71" s="21" t="s">
        <v>27</v>
      </c>
      <c r="C71" s="51" t="s">
        <v>105</v>
      </c>
      <c r="D71" s="52">
        <f>SUMIF(СВОД!$C$13:$C$499,B71,СВОД!$E$13:$E$499)</f>
        <v>1526</v>
      </c>
      <c r="E71" s="54">
        <f t="shared" si="10"/>
        <v>1861.72</v>
      </c>
    </row>
    <row r="72" spans="1:5" x14ac:dyDescent="0.3">
      <c r="A72" s="61">
        <f t="shared" si="12"/>
        <v>53</v>
      </c>
      <c r="B72" s="21" t="s">
        <v>28</v>
      </c>
      <c r="C72" s="51" t="s">
        <v>105</v>
      </c>
      <c r="D72" s="52">
        <f>SUMIF(СВОД!$C$13:$C$499,B72,СВОД!$E$13:$E$499)</f>
        <v>1348</v>
      </c>
      <c r="E72" s="54">
        <f t="shared" si="10"/>
        <v>1644.56</v>
      </c>
    </row>
    <row r="73" spans="1:5" x14ac:dyDescent="0.3">
      <c r="A73" s="61">
        <f t="shared" si="12"/>
        <v>54</v>
      </c>
      <c r="B73" s="21" t="s">
        <v>29</v>
      </c>
      <c r="C73" s="51" t="s">
        <v>105</v>
      </c>
      <c r="D73" s="52">
        <f>SUMIF(СВОД!$C$13:$C$499,B73,СВОД!$E$13:$E$499)</f>
        <v>1199</v>
      </c>
      <c r="E73" s="54">
        <f t="shared" si="10"/>
        <v>1462.78</v>
      </c>
    </row>
    <row r="74" spans="1:5" x14ac:dyDescent="0.3">
      <c r="A74" s="61">
        <f t="shared" si="12"/>
        <v>55</v>
      </c>
      <c r="B74" s="21" t="s">
        <v>30</v>
      </c>
      <c r="C74" s="51" t="s">
        <v>105</v>
      </c>
      <c r="D74" s="52">
        <f>SUMIF(СВОД!$C$13:$C$499,B74,СВОД!$E$13:$E$499)</f>
        <v>1177</v>
      </c>
      <c r="E74" s="54">
        <f t="shared" si="10"/>
        <v>1435.94</v>
      </c>
    </row>
    <row r="75" spans="1:5" x14ac:dyDescent="0.3">
      <c r="A75" s="61">
        <f t="shared" si="12"/>
        <v>56</v>
      </c>
      <c r="B75" s="21" t="s">
        <v>87</v>
      </c>
      <c r="C75" s="51" t="s">
        <v>105</v>
      </c>
      <c r="D75" s="52">
        <f>SUMIF(СВОД!$C$13:$C$499,B75,СВОД!$E$13:$E$499)</f>
        <v>1145</v>
      </c>
      <c r="E75" s="54">
        <f t="shared" si="10"/>
        <v>1396.8999999999999</v>
      </c>
    </row>
    <row r="76" spans="1:5" x14ac:dyDescent="0.3">
      <c r="A76" s="61">
        <f t="shared" si="12"/>
        <v>57</v>
      </c>
      <c r="B76" s="21" t="s">
        <v>190</v>
      </c>
      <c r="C76" s="51" t="s">
        <v>105</v>
      </c>
      <c r="D76" s="52">
        <f>SUMIF(СВОД!$C$13:$C$499,B76,СВОД!$E$13:$E$499)</f>
        <v>1115</v>
      </c>
      <c r="E76" s="54">
        <f t="shared" si="10"/>
        <v>1360.3</v>
      </c>
    </row>
    <row r="77" spans="1:5" x14ac:dyDescent="0.3">
      <c r="A77" s="61">
        <f t="shared" si="12"/>
        <v>58</v>
      </c>
      <c r="B77" s="21" t="s">
        <v>191</v>
      </c>
      <c r="C77" s="51" t="s">
        <v>105</v>
      </c>
      <c r="D77" s="52">
        <f>SUMIF(СВОД!$C$13:$C$499,B77,СВОД!$E$13:$E$499)</f>
        <v>919</v>
      </c>
      <c r="E77" s="54">
        <f t="shared" si="10"/>
        <v>1121.18</v>
      </c>
    </row>
    <row r="78" spans="1:5" x14ac:dyDescent="0.3">
      <c r="A78" s="8"/>
      <c r="B78" s="9" t="s">
        <v>361</v>
      </c>
      <c r="C78" s="8"/>
      <c r="D78" s="15"/>
      <c r="E78" s="15"/>
    </row>
    <row r="79" spans="1:5" x14ac:dyDescent="0.3">
      <c r="A79" s="61">
        <f>A77+1</f>
        <v>59</v>
      </c>
      <c r="B79" s="21" t="s">
        <v>184</v>
      </c>
      <c r="C79" s="51" t="s">
        <v>105</v>
      </c>
      <c r="D79" s="52">
        <f>SUMIF(СВОД!$C$13:$C$499,B79,СВОД!$E$13:$E$499)</f>
        <v>220113</v>
      </c>
      <c r="E79" s="54">
        <f t="shared" ref="E79:E89" si="13">D79*1.22</f>
        <v>268537.86</v>
      </c>
    </row>
    <row r="80" spans="1:5" x14ac:dyDescent="0.3">
      <c r="A80" s="61">
        <f t="shared" ref="A80:A89" si="14">A79+1</f>
        <v>60</v>
      </c>
      <c r="B80" s="21" t="s">
        <v>133</v>
      </c>
      <c r="C80" s="51" t="s">
        <v>105</v>
      </c>
      <c r="D80" s="52">
        <f>SUMIF(СВОД!$C$13:$C$499,B80,СВОД!$E$13:$E$499)</f>
        <v>268472</v>
      </c>
      <c r="E80" s="54">
        <f t="shared" si="13"/>
        <v>327535.83999999997</v>
      </c>
    </row>
    <row r="81" spans="1:5" x14ac:dyDescent="0.3">
      <c r="A81" s="61">
        <f t="shared" si="14"/>
        <v>61</v>
      </c>
      <c r="B81" s="21" t="s">
        <v>134</v>
      </c>
      <c r="C81" s="51" t="s">
        <v>105</v>
      </c>
      <c r="D81" s="52">
        <f>SUMIF(СВОД!$C$13:$C$499,B81,СВОД!$E$13:$E$499)</f>
        <v>221616</v>
      </c>
      <c r="E81" s="54">
        <f t="shared" si="13"/>
        <v>270371.52</v>
      </c>
    </row>
    <row r="82" spans="1:5" x14ac:dyDescent="0.3">
      <c r="A82" s="61">
        <f t="shared" si="14"/>
        <v>62</v>
      </c>
      <c r="B82" s="21" t="s">
        <v>135</v>
      </c>
      <c r="C82" s="51" t="s">
        <v>105</v>
      </c>
      <c r="D82" s="52">
        <f>SUMIF(СВОД!$C$13:$C$499,B82,СВОД!$E$13:$E$499)</f>
        <v>179937</v>
      </c>
      <c r="E82" s="54">
        <f t="shared" si="13"/>
        <v>219523.13999999998</v>
      </c>
    </row>
    <row r="83" spans="1:5" x14ac:dyDescent="0.3">
      <c r="A83" s="61">
        <f t="shared" si="14"/>
        <v>63</v>
      </c>
      <c r="B83" s="21" t="s">
        <v>136</v>
      </c>
      <c r="C83" s="51" t="s">
        <v>105</v>
      </c>
      <c r="D83" s="52">
        <f>SUMIF(СВОД!$C$13:$C$499,B83,СВОД!$E$13:$E$499)</f>
        <v>140319</v>
      </c>
      <c r="E83" s="54">
        <f t="shared" si="13"/>
        <v>171189.18</v>
      </c>
    </row>
    <row r="84" spans="1:5" x14ac:dyDescent="0.3">
      <c r="A84" s="61">
        <f t="shared" si="14"/>
        <v>64</v>
      </c>
      <c r="B84" s="21" t="s">
        <v>137</v>
      </c>
      <c r="C84" s="51" t="s">
        <v>105</v>
      </c>
      <c r="D84" s="52">
        <f>SUMIF(СВОД!$C$13:$C$499,B84,СВОД!$E$13:$E$499)</f>
        <v>86464</v>
      </c>
      <c r="E84" s="54">
        <f t="shared" si="13"/>
        <v>105486.08</v>
      </c>
    </row>
    <row r="85" spans="1:5" x14ac:dyDescent="0.3">
      <c r="A85" s="61">
        <f t="shared" si="14"/>
        <v>65</v>
      </c>
      <c r="B85" s="21" t="s">
        <v>138</v>
      </c>
      <c r="C85" s="51" t="s">
        <v>105</v>
      </c>
      <c r="D85" s="52">
        <f>SUMIF(СВОД!$C$13:$C$499,B85,СВОД!$E$13:$E$499)</f>
        <v>82128</v>
      </c>
      <c r="E85" s="54">
        <f t="shared" si="13"/>
        <v>100196.16</v>
      </c>
    </row>
    <row r="86" spans="1:5" x14ac:dyDescent="0.3">
      <c r="A86" s="61">
        <f t="shared" si="14"/>
        <v>66</v>
      </c>
      <c r="B86" s="21" t="s">
        <v>139</v>
      </c>
      <c r="C86" s="51" t="s">
        <v>105</v>
      </c>
      <c r="D86" s="52">
        <f>SUMIF(СВОД!$C$13:$C$499,B86,СВОД!$E$13:$E$499)</f>
        <v>56393</v>
      </c>
      <c r="E86" s="54">
        <f t="shared" si="13"/>
        <v>68799.459999999992</v>
      </c>
    </row>
    <row r="87" spans="1:5" x14ac:dyDescent="0.3">
      <c r="A87" s="61">
        <f t="shared" si="14"/>
        <v>67</v>
      </c>
      <c r="B87" s="21" t="s">
        <v>140</v>
      </c>
      <c r="C87" s="51" t="s">
        <v>105</v>
      </c>
      <c r="D87" s="52">
        <f>SUMIF(СВОД!$C$13:$C$499,B87,СВОД!$E$13:$E$499)</f>
        <v>48999</v>
      </c>
      <c r="E87" s="54">
        <f t="shared" si="13"/>
        <v>59778.78</v>
      </c>
    </row>
    <row r="88" spans="1:5" x14ac:dyDescent="0.3">
      <c r="A88" s="61">
        <f t="shared" si="14"/>
        <v>68</v>
      </c>
      <c r="B88" s="21" t="s">
        <v>188</v>
      </c>
      <c r="C88" s="51" t="s">
        <v>105</v>
      </c>
      <c r="D88" s="52">
        <f>SUMIF(СВОД!$C$13:$C$499,B88,СВОД!$E$13:$E$499)</f>
        <v>22115</v>
      </c>
      <c r="E88" s="54">
        <f t="shared" si="13"/>
        <v>26980.3</v>
      </c>
    </row>
    <row r="89" spans="1:5" x14ac:dyDescent="0.3">
      <c r="A89" s="61">
        <f t="shared" si="14"/>
        <v>69</v>
      </c>
      <c r="B89" s="21" t="s">
        <v>426</v>
      </c>
      <c r="C89" s="51" t="s">
        <v>105</v>
      </c>
      <c r="D89" s="52">
        <f>SUMIF(СВОД!$C$13:$C$499,B89,СВОД!$E$13:$E$499)</f>
        <v>15885</v>
      </c>
      <c r="E89" s="54">
        <f t="shared" si="13"/>
        <v>19379.7</v>
      </c>
    </row>
    <row r="90" spans="1:5" x14ac:dyDescent="0.3">
      <c r="A90" s="75"/>
      <c r="B90" s="76" t="s">
        <v>364</v>
      </c>
      <c r="C90" s="8"/>
      <c r="D90" s="15"/>
      <c r="E90" s="15"/>
    </row>
    <row r="91" spans="1:5" x14ac:dyDescent="0.3">
      <c r="A91" s="61">
        <f>A89+1</f>
        <v>70</v>
      </c>
      <c r="B91" s="67" t="s">
        <v>351</v>
      </c>
      <c r="C91" s="51" t="s">
        <v>105</v>
      </c>
      <c r="D91" s="52">
        <f>SUMIF(СВОД!$C$13:$C$499,B91,СВОД!$E$13:$E$499)</f>
        <v>109383</v>
      </c>
      <c r="E91" s="54">
        <f t="shared" ref="E91:E99" si="15">D91*1.22</f>
        <v>133447.26</v>
      </c>
    </row>
    <row r="92" spans="1:5" x14ac:dyDescent="0.3">
      <c r="A92" s="61">
        <f t="shared" ref="A92:A99" si="16">A91+1</f>
        <v>71</v>
      </c>
      <c r="B92" s="67" t="s">
        <v>352</v>
      </c>
      <c r="C92" s="51" t="s">
        <v>105</v>
      </c>
      <c r="D92" s="52">
        <f>SUMIF(СВОД!$C$13:$C$499,B92,СВОД!$E$13:$E$499)</f>
        <v>91894</v>
      </c>
      <c r="E92" s="54">
        <f t="shared" si="15"/>
        <v>112110.68</v>
      </c>
    </row>
    <row r="93" spans="1:5" x14ac:dyDescent="0.3">
      <c r="A93" s="61">
        <f t="shared" si="16"/>
        <v>72</v>
      </c>
      <c r="B93" s="67" t="s">
        <v>353</v>
      </c>
      <c r="C93" s="51" t="s">
        <v>105</v>
      </c>
      <c r="D93" s="52">
        <f>SUMIF(СВОД!$C$13:$C$499,B93,СВОД!$E$13:$E$499)</f>
        <v>86672</v>
      </c>
      <c r="E93" s="54">
        <f t="shared" si="15"/>
        <v>105739.84</v>
      </c>
    </row>
    <row r="94" spans="1:5" x14ac:dyDescent="0.3">
      <c r="A94" s="61">
        <f t="shared" si="16"/>
        <v>73</v>
      </c>
      <c r="B94" s="21" t="s">
        <v>253</v>
      </c>
      <c r="C94" s="51" t="s">
        <v>105</v>
      </c>
      <c r="D94" s="52">
        <f>SUMIF(СВОД!$C$13:$C$499,B94,СВОД!$E$13:$E$499)</f>
        <v>52164</v>
      </c>
      <c r="E94" s="54">
        <f t="shared" si="15"/>
        <v>63640.08</v>
      </c>
    </row>
    <row r="95" spans="1:5" x14ac:dyDescent="0.3">
      <c r="A95" s="61">
        <f t="shared" si="16"/>
        <v>74</v>
      </c>
      <c r="B95" s="21" t="s">
        <v>254</v>
      </c>
      <c r="C95" s="51" t="s">
        <v>105</v>
      </c>
      <c r="D95" s="52">
        <f>SUMIF(СВОД!$C$13:$C$499,B95,СВОД!$E$13:$E$499)</f>
        <v>29160</v>
      </c>
      <c r="E95" s="54">
        <f t="shared" si="15"/>
        <v>35575.199999999997</v>
      </c>
    </row>
    <row r="96" spans="1:5" x14ac:dyDescent="0.3">
      <c r="A96" s="61">
        <f t="shared" si="16"/>
        <v>75</v>
      </c>
      <c r="B96" s="21" t="s">
        <v>255</v>
      </c>
      <c r="C96" s="51" t="s">
        <v>105</v>
      </c>
      <c r="D96" s="52">
        <f>SUMIF(СВОД!$C$13:$C$499,B96,СВОД!$E$13:$E$499)</f>
        <v>26191</v>
      </c>
      <c r="E96" s="54">
        <f t="shared" si="15"/>
        <v>31953.02</v>
      </c>
    </row>
    <row r="97" spans="1:5" x14ac:dyDescent="0.3">
      <c r="A97" s="61">
        <f t="shared" si="16"/>
        <v>76</v>
      </c>
      <c r="B97" s="21" t="s">
        <v>256</v>
      </c>
      <c r="C97" s="51" t="s">
        <v>105</v>
      </c>
      <c r="D97" s="52">
        <f>SUMIF(СВОД!$C$13:$C$499,B97,СВОД!$E$13:$E$499)</f>
        <v>22098</v>
      </c>
      <c r="E97" s="54">
        <f t="shared" si="15"/>
        <v>26959.559999999998</v>
      </c>
    </row>
    <row r="98" spans="1:5" x14ac:dyDescent="0.3">
      <c r="A98" s="61">
        <f t="shared" si="16"/>
        <v>77</v>
      </c>
      <c r="B98" s="21" t="s">
        <v>257</v>
      </c>
      <c r="C98" s="51" t="s">
        <v>105</v>
      </c>
      <c r="D98" s="52">
        <f>SUMIF(СВОД!$C$13:$C$499,B98,СВОД!$E$13:$E$499)</f>
        <v>14578</v>
      </c>
      <c r="E98" s="54">
        <f t="shared" si="15"/>
        <v>17785.16</v>
      </c>
    </row>
    <row r="99" spans="1:5" x14ac:dyDescent="0.3">
      <c r="A99" s="61">
        <f t="shared" si="16"/>
        <v>78</v>
      </c>
      <c r="B99" s="21" t="s">
        <v>462</v>
      </c>
      <c r="C99" s="51" t="s">
        <v>105</v>
      </c>
      <c r="D99" s="52">
        <f>SUMIF(СВОД!$C$13:$C$499,B99,СВОД!$E$13:$E$499)</f>
        <v>10142</v>
      </c>
      <c r="E99" s="54">
        <f t="shared" si="15"/>
        <v>12373.24</v>
      </c>
    </row>
    <row r="100" spans="1:5" x14ac:dyDescent="0.3">
      <c r="A100" s="8"/>
      <c r="B100" s="9" t="s">
        <v>91</v>
      </c>
      <c r="C100" s="8"/>
      <c r="D100" s="15"/>
      <c r="E100" s="15"/>
    </row>
    <row r="101" spans="1:5" x14ac:dyDescent="0.3">
      <c r="A101" s="61">
        <f>A99+1</f>
        <v>79</v>
      </c>
      <c r="B101" s="21" t="s">
        <v>185</v>
      </c>
      <c r="C101" s="51" t="s">
        <v>105</v>
      </c>
      <c r="D101" s="52">
        <f>SUMIF(СВОД!$C$13:$C$499,B101,СВОД!$E$13:$E$499)</f>
        <v>76881</v>
      </c>
      <c r="E101" s="54">
        <f t="shared" ref="E101:E110" si="17">D101*1.22</f>
        <v>93794.819999999992</v>
      </c>
    </row>
    <row r="102" spans="1:5" x14ac:dyDescent="0.3">
      <c r="A102" s="61">
        <f t="shared" ref="A102:A110" si="18">A101+1</f>
        <v>80</v>
      </c>
      <c r="B102" s="67" t="s">
        <v>342</v>
      </c>
      <c r="C102" s="51" t="s">
        <v>105</v>
      </c>
      <c r="D102" s="52">
        <f>SUMIF(СВОД!$C$13:$C$499,B102,СВОД!$E$13:$E$499)</f>
        <v>69474</v>
      </c>
      <c r="E102" s="54">
        <f t="shared" si="17"/>
        <v>84758.28</v>
      </c>
    </row>
    <row r="103" spans="1:5" x14ac:dyDescent="0.3">
      <c r="A103" s="61">
        <f t="shared" si="18"/>
        <v>81</v>
      </c>
      <c r="B103" s="67" t="s">
        <v>343</v>
      </c>
      <c r="C103" s="51" t="s">
        <v>105</v>
      </c>
      <c r="D103" s="52">
        <f>SUMIF(СВОД!$C$13:$C$499,B103,СВОД!$E$13:$E$499)</f>
        <v>54027</v>
      </c>
      <c r="E103" s="54">
        <f t="shared" si="17"/>
        <v>65912.94</v>
      </c>
    </row>
    <row r="104" spans="1:5" x14ac:dyDescent="0.3">
      <c r="A104" s="61">
        <f t="shared" si="18"/>
        <v>82</v>
      </c>
      <c r="B104" s="67" t="s">
        <v>344</v>
      </c>
      <c r="C104" s="51" t="s">
        <v>105</v>
      </c>
      <c r="D104" s="52">
        <f>SUMIF(СВОД!$C$13:$C$499,B104,СВОД!$E$13:$E$499)</f>
        <v>46918</v>
      </c>
      <c r="E104" s="54">
        <f t="shared" si="17"/>
        <v>57239.96</v>
      </c>
    </row>
    <row r="105" spans="1:5" x14ac:dyDescent="0.3">
      <c r="A105" s="61">
        <f t="shared" si="18"/>
        <v>83</v>
      </c>
      <c r="B105" s="67" t="s">
        <v>345</v>
      </c>
      <c r="C105" s="51" t="s">
        <v>105</v>
      </c>
      <c r="D105" s="52">
        <f>SUMIF(СВОД!$C$13:$C$499,B105,СВОД!$E$13:$E$499)</f>
        <v>42380</v>
      </c>
      <c r="E105" s="54">
        <f t="shared" si="17"/>
        <v>51703.6</v>
      </c>
    </row>
    <row r="106" spans="1:5" x14ac:dyDescent="0.3">
      <c r="A106" s="61">
        <f t="shared" si="18"/>
        <v>84</v>
      </c>
      <c r="B106" s="67" t="s">
        <v>346</v>
      </c>
      <c r="C106" s="51" t="s">
        <v>105</v>
      </c>
      <c r="D106" s="52">
        <f>SUMIF(СВОД!$C$13:$C$499,B106,СВОД!$E$13:$E$499)</f>
        <v>26344</v>
      </c>
      <c r="E106" s="54">
        <f t="shared" si="17"/>
        <v>32139.68</v>
      </c>
    </row>
    <row r="107" spans="1:5" x14ac:dyDescent="0.3">
      <c r="A107" s="61">
        <f t="shared" si="18"/>
        <v>85</v>
      </c>
      <c r="B107" s="67" t="s">
        <v>347</v>
      </c>
      <c r="C107" s="51" t="s">
        <v>105</v>
      </c>
      <c r="D107" s="52">
        <f>SUMIF(СВОД!$C$13:$C$499,B107,СВОД!$E$13:$E$499)</f>
        <v>22112</v>
      </c>
      <c r="E107" s="54">
        <f t="shared" si="17"/>
        <v>26976.639999999999</v>
      </c>
    </row>
    <row r="108" spans="1:5" x14ac:dyDescent="0.3">
      <c r="A108" s="61">
        <f t="shared" si="18"/>
        <v>86</v>
      </c>
      <c r="B108" s="67" t="s">
        <v>348</v>
      </c>
      <c r="C108" s="51" t="s">
        <v>105</v>
      </c>
      <c r="D108" s="52">
        <f>SUMIF(СВОД!$C$13:$C$499,B108,СВОД!$E$13:$E$499)</f>
        <v>14125</v>
      </c>
      <c r="E108" s="54">
        <f t="shared" si="17"/>
        <v>17232.5</v>
      </c>
    </row>
    <row r="109" spans="1:5" x14ac:dyDescent="0.3">
      <c r="A109" s="61">
        <f t="shared" si="18"/>
        <v>87</v>
      </c>
      <c r="B109" s="67" t="s">
        <v>349</v>
      </c>
      <c r="C109" s="51" t="s">
        <v>105</v>
      </c>
      <c r="D109" s="52">
        <f>SUMIF(СВОД!$C$13:$C$499,B109,СВОД!$E$13:$E$499)</f>
        <v>8072</v>
      </c>
      <c r="E109" s="54">
        <f t="shared" si="17"/>
        <v>9847.84</v>
      </c>
    </row>
    <row r="110" spans="1:5" x14ac:dyDescent="0.3">
      <c r="A110" s="61">
        <f t="shared" si="18"/>
        <v>88</v>
      </c>
      <c r="B110" s="67" t="s">
        <v>350</v>
      </c>
      <c r="C110" s="51" t="s">
        <v>105</v>
      </c>
      <c r="D110" s="52">
        <f>SUMIF(СВОД!$C$13:$C$499,B110,СВОД!$E$13:$E$499)</f>
        <v>3932</v>
      </c>
      <c r="E110" s="54">
        <f t="shared" si="17"/>
        <v>4797.04</v>
      </c>
    </row>
    <row r="111" spans="1:5" x14ac:dyDescent="0.3">
      <c r="A111" s="8"/>
      <c r="B111" s="9" t="s">
        <v>362</v>
      </c>
      <c r="C111" s="8"/>
      <c r="D111" s="15"/>
      <c r="E111" s="15"/>
    </row>
    <row r="112" spans="1:5" x14ac:dyDescent="0.3">
      <c r="A112" s="61">
        <f>A110+1</f>
        <v>89</v>
      </c>
      <c r="B112" s="21" t="s">
        <v>125</v>
      </c>
      <c r="C112" s="51" t="s">
        <v>105</v>
      </c>
      <c r="D112" s="52">
        <f>SUMIF(СВОД!$C$13:$C$499,B112,СВОД!$E$13:$E$499)</f>
        <v>523761</v>
      </c>
      <c r="E112" s="54">
        <f t="shared" ref="E112:E121" si="19">D112*1.22</f>
        <v>638988.42000000004</v>
      </c>
    </row>
    <row r="113" spans="1:5" x14ac:dyDescent="0.3">
      <c r="A113" s="61">
        <f t="shared" ref="A113:A121" si="20">A112+1</f>
        <v>90</v>
      </c>
      <c r="B113" s="21" t="s">
        <v>126</v>
      </c>
      <c r="C113" s="51" t="s">
        <v>105</v>
      </c>
      <c r="D113" s="52">
        <f>SUMIF(СВОД!$C$13:$C$499,B113,СВОД!$E$13:$E$499)</f>
        <v>396562</v>
      </c>
      <c r="E113" s="54">
        <f t="shared" si="19"/>
        <v>483805.64</v>
      </c>
    </row>
    <row r="114" spans="1:5" x14ac:dyDescent="0.3">
      <c r="A114" s="61">
        <f t="shared" si="20"/>
        <v>91</v>
      </c>
      <c r="B114" s="21" t="s">
        <v>127</v>
      </c>
      <c r="C114" s="51" t="s">
        <v>105</v>
      </c>
      <c r="D114" s="52">
        <f>SUMIF(СВОД!$C$13:$C$499,B114,СВОД!$E$13:$E$499)</f>
        <v>344414</v>
      </c>
      <c r="E114" s="54">
        <f t="shared" si="19"/>
        <v>420185.08</v>
      </c>
    </row>
    <row r="115" spans="1:5" x14ac:dyDescent="0.3">
      <c r="A115" s="61">
        <f t="shared" si="20"/>
        <v>92</v>
      </c>
      <c r="B115" s="21" t="s">
        <v>128</v>
      </c>
      <c r="C115" s="51" t="s">
        <v>105</v>
      </c>
      <c r="D115" s="52">
        <f>SUMIF(СВОД!$C$13:$C$499,B115,СВОД!$E$13:$E$499)</f>
        <v>266097</v>
      </c>
      <c r="E115" s="54">
        <f t="shared" si="19"/>
        <v>324638.33999999997</v>
      </c>
    </row>
    <row r="116" spans="1:5" x14ac:dyDescent="0.3">
      <c r="A116" s="61">
        <f t="shared" si="20"/>
        <v>93</v>
      </c>
      <c r="B116" s="21" t="s">
        <v>129</v>
      </c>
      <c r="C116" s="51" t="s">
        <v>105</v>
      </c>
      <c r="D116" s="52">
        <f>SUMIF(СВОД!$C$13:$C$499,B116,СВОД!$E$13:$E$499)</f>
        <v>193146</v>
      </c>
      <c r="E116" s="54">
        <f t="shared" si="19"/>
        <v>235638.12</v>
      </c>
    </row>
    <row r="117" spans="1:5" x14ac:dyDescent="0.3">
      <c r="A117" s="61">
        <f t="shared" si="20"/>
        <v>94</v>
      </c>
      <c r="B117" s="21" t="s">
        <v>130</v>
      </c>
      <c r="C117" s="51" t="s">
        <v>105</v>
      </c>
      <c r="D117" s="52">
        <f>SUMIF(СВОД!$C$13:$C$499,B117,СВОД!$E$13:$E$499)</f>
        <v>144856</v>
      </c>
      <c r="E117" s="54">
        <f t="shared" si="19"/>
        <v>176724.32</v>
      </c>
    </row>
    <row r="118" spans="1:5" x14ac:dyDescent="0.3">
      <c r="A118" s="61">
        <f t="shared" si="20"/>
        <v>95</v>
      </c>
      <c r="B118" s="21" t="s">
        <v>131</v>
      </c>
      <c r="C118" s="51" t="s">
        <v>105</v>
      </c>
      <c r="D118" s="52">
        <f>SUMIF(СВОД!$C$13:$C$499,B118,СВОД!$E$13:$E$499)</f>
        <v>115815</v>
      </c>
      <c r="E118" s="54">
        <f t="shared" si="19"/>
        <v>141294.29999999999</v>
      </c>
    </row>
    <row r="119" spans="1:5" x14ac:dyDescent="0.3">
      <c r="A119" s="61">
        <f>A118+1</f>
        <v>96</v>
      </c>
      <c r="B119" s="21" t="s">
        <v>132</v>
      </c>
      <c r="C119" s="51" t="s">
        <v>105</v>
      </c>
      <c r="D119" s="52">
        <f>SUMIF(СВОД!$C$13:$C$499,B119,СВОД!$E$13:$E$499)</f>
        <v>92570</v>
      </c>
      <c r="E119" s="54">
        <f t="shared" si="19"/>
        <v>112935.4</v>
      </c>
    </row>
    <row r="120" spans="1:5" x14ac:dyDescent="0.3">
      <c r="A120" s="61">
        <f t="shared" si="20"/>
        <v>97</v>
      </c>
      <c r="B120" s="21" t="s">
        <v>187</v>
      </c>
      <c r="C120" s="51" t="s">
        <v>105</v>
      </c>
      <c r="D120" s="52">
        <f>SUMIF(СВОД!$C$13:$C$499,B120,СВОД!$E$13:$E$499)</f>
        <v>58911</v>
      </c>
      <c r="E120" s="54">
        <f t="shared" si="19"/>
        <v>71871.42</v>
      </c>
    </row>
    <row r="121" spans="1:5" x14ac:dyDescent="0.3">
      <c r="A121" s="61">
        <f t="shared" si="20"/>
        <v>98</v>
      </c>
      <c r="B121" s="21" t="s">
        <v>428</v>
      </c>
      <c r="C121" s="51" t="s">
        <v>105</v>
      </c>
      <c r="D121" s="52">
        <f>SUMIF(СВОД!$C$13:$C$499,B121,СВОД!$E$13:$E$499)</f>
        <v>42529</v>
      </c>
      <c r="E121" s="54">
        <f t="shared" si="19"/>
        <v>51885.38</v>
      </c>
    </row>
    <row r="122" spans="1:5" x14ac:dyDescent="0.3">
      <c r="A122" s="75"/>
      <c r="B122" s="76" t="s">
        <v>363</v>
      </c>
      <c r="C122" s="8"/>
      <c r="D122" s="15"/>
      <c r="E122" s="15"/>
    </row>
    <row r="123" spans="1:5" x14ac:dyDescent="0.3">
      <c r="A123" s="61">
        <f>A121+1</f>
        <v>99</v>
      </c>
      <c r="B123" s="67" t="s">
        <v>354</v>
      </c>
      <c r="C123" s="51" t="s">
        <v>105</v>
      </c>
      <c r="D123" s="52">
        <f>SUMIF(СВОД!$C$13:$C$499,B123,СВОД!$E$13:$E$499)</f>
        <v>264609</v>
      </c>
      <c r="E123" s="54">
        <f t="shared" ref="E123:E131" si="21">D123*1.22</f>
        <v>322822.98</v>
      </c>
    </row>
    <row r="124" spans="1:5" x14ac:dyDescent="0.3">
      <c r="A124" s="61">
        <f t="shared" ref="A124:A131" si="22">A123+1</f>
        <v>100</v>
      </c>
      <c r="B124" s="67" t="s">
        <v>355</v>
      </c>
      <c r="C124" s="51" t="s">
        <v>105</v>
      </c>
      <c r="D124" s="52">
        <f>SUMIF(СВОД!$C$13:$C$499,B124,СВОД!$E$13:$E$499)</f>
        <v>189107</v>
      </c>
      <c r="E124" s="54">
        <f t="shared" si="21"/>
        <v>230710.54</v>
      </c>
    </row>
    <row r="125" spans="1:5" x14ac:dyDescent="0.3">
      <c r="A125" s="61">
        <f t="shared" si="22"/>
        <v>101</v>
      </c>
      <c r="B125" s="67" t="s">
        <v>356</v>
      </c>
      <c r="C125" s="51" t="s">
        <v>105</v>
      </c>
      <c r="D125" s="52">
        <f>SUMIF(СВОД!$C$13:$C$499,B125,СВОД!$E$13:$E$499)</f>
        <v>154366</v>
      </c>
      <c r="E125" s="54">
        <f t="shared" si="21"/>
        <v>188326.52</v>
      </c>
    </row>
    <row r="126" spans="1:5" x14ac:dyDescent="0.3">
      <c r="A126" s="61">
        <f t="shared" si="22"/>
        <v>102</v>
      </c>
      <c r="B126" s="21" t="s">
        <v>245</v>
      </c>
      <c r="C126" s="51" t="s">
        <v>105</v>
      </c>
      <c r="D126" s="52">
        <f>SUMIF(СВОД!$C$13:$C$499,B126,СВОД!$E$13:$E$499)</f>
        <v>115115</v>
      </c>
      <c r="E126" s="54">
        <f t="shared" si="21"/>
        <v>140440.29999999999</v>
      </c>
    </row>
    <row r="127" spans="1:5" x14ac:dyDescent="0.3">
      <c r="A127" s="61">
        <f t="shared" si="22"/>
        <v>103</v>
      </c>
      <c r="B127" s="21" t="s">
        <v>246</v>
      </c>
      <c r="C127" s="51" t="s">
        <v>105</v>
      </c>
      <c r="D127" s="52">
        <f>SUMIF(СВОД!$C$13:$C$499,B127,СВОД!$E$13:$E$499)</f>
        <v>75539</v>
      </c>
      <c r="E127" s="54">
        <f t="shared" si="21"/>
        <v>92157.58</v>
      </c>
    </row>
    <row r="128" spans="1:5" x14ac:dyDescent="0.3">
      <c r="A128" s="61">
        <f t="shared" si="22"/>
        <v>104</v>
      </c>
      <c r="B128" s="21" t="s">
        <v>247</v>
      </c>
      <c r="C128" s="51" t="s">
        <v>105</v>
      </c>
      <c r="D128" s="52">
        <f>SUMIF(СВОД!$C$13:$C$499,B128,СВОД!$E$13:$E$499)</f>
        <v>78276</v>
      </c>
      <c r="E128" s="54">
        <f t="shared" si="21"/>
        <v>95496.72</v>
      </c>
    </row>
    <row r="129" spans="1:5" x14ac:dyDescent="0.3">
      <c r="A129" s="61">
        <f t="shared" si="22"/>
        <v>105</v>
      </c>
      <c r="B129" s="21" t="s">
        <v>248</v>
      </c>
      <c r="C129" s="51" t="s">
        <v>105</v>
      </c>
      <c r="D129" s="52">
        <f>SUMIF(СВОД!$C$13:$C$499,B129,СВОД!$E$13:$E$499)</f>
        <v>58960</v>
      </c>
      <c r="E129" s="54">
        <f t="shared" si="21"/>
        <v>71931.199999999997</v>
      </c>
    </row>
    <row r="130" spans="1:5" x14ac:dyDescent="0.3">
      <c r="A130" s="61">
        <f t="shared" si="22"/>
        <v>106</v>
      </c>
      <c r="B130" s="21" t="s">
        <v>249</v>
      </c>
      <c r="C130" s="51" t="s">
        <v>105</v>
      </c>
      <c r="D130" s="52">
        <f>SUMIF(СВОД!$C$13:$C$499,B130,СВОД!$E$13:$E$499)</f>
        <v>46926</v>
      </c>
      <c r="E130" s="54">
        <f t="shared" si="21"/>
        <v>57249.72</v>
      </c>
    </row>
    <row r="131" spans="1:5" x14ac:dyDescent="0.3">
      <c r="A131" s="61">
        <f t="shared" si="22"/>
        <v>107</v>
      </c>
      <c r="B131" s="21" t="s">
        <v>463</v>
      </c>
      <c r="C131" s="51" t="s">
        <v>105</v>
      </c>
      <c r="D131" s="52">
        <f>SUMIF(СВОД!$C$13:$C$499,B131,СВОД!$E$13:$E$499)</f>
        <v>41754</v>
      </c>
      <c r="E131" s="54">
        <f t="shared" si="21"/>
        <v>50939.88</v>
      </c>
    </row>
    <row r="132" spans="1:5" x14ac:dyDescent="0.3">
      <c r="A132" s="8"/>
      <c r="B132" s="9" t="s">
        <v>514</v>
      </c>
      <c r="C132" s="8"/>
      <c r="D132" s="15"/>
      <c r="E132" s="15"/>
    </row>
    <row r="133" spans="1:5" x14ac:dyDescent="0.3">
      <c r="A133" s="61">
        <f>A131+1</f>
        <v>108</v>
      </c>
      <c r="B133" s="21" t="s">
        <v>489</v>
      </c>
      <c r="C133" s="51" t="s">
        <v>105</v>
      </c>
      <c r="D133" s="52">
        <f>SUMIF(СВОД!$C$13:$C$499,B133,СВОД!$E$13:$E$499)</f>
        <v>576315</v>
      </c>
      <c r="E133" s="54">
        <f t="shared" ref="E133:E142" si="23">D133*1.22</f>
        <v>703104.29999999993</v>
      </c>
    </row>
    <row r="134" spans="1:5" x14ac:dyDescent="0.3">
      <c r="A134" s="61">
        <f>A133+1</f>
        <v>109</v>
      </c>
      <c r="B134" s="21" t="s">
        <v>490</v>
      </c>
      <c r="C134" s="51" t="s">
        <v>105</v>
      </c>
      <c r="D134" s="52">
        <f>SUMIF(СВОД!$C$13:$C$499,B134,СВОД!$E$13:$E$499)</f>
        <v>455385</v>
      </c>
      <c r="E134" s="54">
        <f t="shared" si="23"/>
        <v>555569.69999999995</v>
      </c>
    </row>
    <row r="135" spans="1:5" x14ac:dyDescent="0.3">
      <c r="A135" s="61">
        <f t="shared" ref="A135:A142" si="24">A134+1</f>
        <v>110</v>
      </c>
      <c r="B135" s="21" t="s">
        <v>491</v>
      </c>
      <c r="C135" s="51" t="s">
        <v>105</v>
      </c>
      <c r="D135" s="52">
        <f>SUMIF(СВОД!$C$13:$C$499,B135,СВОД!$E$13:$E$499)</f>
        <v>416640</v>
      </c>
      <c r="E135" s="54">
        <f t="shared" si="23"/>
        <v>508300.79999999999</v>
      </c>
    </row>
    <row r="136" spans="1:5" x14ac:dyDescent="0.3">
      <c r="A136" s="61">
        <f t="shared" si="24"/>
        <v>111</v>
      </c>
      <c r="B136" s="21" t="s">
        <v>492</v>
      </c>
      <c r="C136" s="51" t="s">
        <v>105</v>
      </c>
      <c r="D136" s="52">
        <f>SUMIF(СВОД!$C$13:$C$499,B136,СВОД!$E$13:$E$499)</f>
        <v>310184</v>
      </c>
      <c r="E136" s="54">
        <f t="shared" si="23"/>
        <v>378424.48</v>
      </c>
    </row>
    <row r="137" spans="1:5" x14ac:dyDescent="0.3">
      <c r="A137" s="61">
        <f t="shared" si="24"/>
        <v>112</v>
      </c>
      <c r="B137" s="21" t="s">
        <v>493</v>
      </c>
      <c r="C137" s="51" t="s">
        <v>105</v>
      </c>
      <c r="D137" s="52">
        <f>SUMIF(СВОД!$C$13:$C$499,B137,СВОД!$E$13:$E$499)</f>
        <v>238084</v>
      </c>
      <c r="E137" s="54">
        <f t="shared" si="23"/>
        <v>290462.48</v>
      </c>
    </row>
    <row r="138" spans="1:5" x14ac:dyDescent="0.3">
      <c r="A138" s="61">
        <f t="shared" si="24"/>
        <v>113</v>
      </c>
      <c r="B138" s="21" t="s">
        <v>494</v>
      </c>
      <c r="C138" s="51" t="s">
        <v>105</v>
      </c>
      <c r="D138" s="52">
        <f>SUMIF(СВОД!$C$13:$C$499,B138,СВОД!$E$13:$E$499)</f>
        <v>205104</v>
      </c>
      <c r="E138" s="54">
        <f t="shared" si="23"/>
        <v>250226.88</v>
      </c>
    </row>
    <row r="139" spans="1:5" x14ac:dyDescent="0.3">
      <c r="A139" s="61">
        <f t="shared" si="24"/>
        <v>114</v>
      </c>
      <c r="B139" s="21" t="s">
        <v>495</v>
      </c>
      <c r="C139" s="51" t="s">
        <v>105</v>
      </c>
      <c r="D139" s="52">
        <f>SUMIF(СВОД!$C$13:$C$499,B139,СВОД!$E$13:$E$499)</f>
        <v>144544</v>
      </c>
      <c r="E139" s="54">
        <f t="shared" si="23"/>
        <v>176343.67999999999</v>
      </c>
    </row>
    <row r="140" spans="1:5" x14ac:dyDescent="0.3">
      <c r="A140" s="61">
        <f t="shared" si="24"/>
        <v>115</v>
      </c>
      <c r="B140" s="21" t="s">
        <v>496</v>
      </c>
      <c r="C140" s="51" t="s">
        <v>105</v>
      </c>
      <c r="D140" s="52">
        <f>SUMIF(СВОД!$C$13:$C$499,B140,СВОД!$E$13:$E$499)</f>
        <v>128074</v>
      </c>
      <c r="E140" s="54">
        <f t="shared" si="23"/>
        <v>156250.28</v>
      </c>
    </row>
    <row r="141" spans="1:5" x14ac:dyDescent="0.3">
      <c r="A141" s="61">
        <f t="shared" si="24"/>
        <v>116</v>
      </c>
      <c r="B141" s="21" t="s">
        <v>516</v>
      </c>
      <c r="C141" s="51" t="s">
        <v>105</v>
      </c>
      <c r="D141" s="52">
        <f>SUMIF(СВОД!$C$13:$C$499,B141,СВОД!$E$13:$E$499)</f>
        <v>65079</v>
      </c>
      <c r="E141" s="54">
        <f t="shared" si="23"/>
        <v>79396.38</v>
      </c>
    </row>
    <row r="142" spans="1:5" x14ac:dyDescent="0.3">
      <c r="A142" s="61">
        <f t="shared" si="24"/>
        <v>117</v>
      </c>
      <c r="B142" s="21" t="s">
        <v>519</v>
      </c>
      <c r="C142" s="51" t="s">
        <v>105</v>
      </c>
      <c r="D142" s="52">
        <f>SUMIF(СВОД!$C$13:$C$499,B142,СВОД!$E$13:$E$499)</f>
        <v>57177</v>
      </c>
      <c r="E142" s="54">
        <f t="shared" si="23"/>
        <v>69755.94</v>
      </c>
    </row>
    <row r="143" spans="1:5" x14ac:dyDescent="0.3">
      <c r="A143" s="8"/>
      <c r="B143" s="9" t="s">
        <v>515</v>
      </c>
      <c r="C143" s="8"/>
      <c r="D143" s="15"/>
      <c r="E143" s="15"/>
    </row>
    <row r="144" spans="1:5" x14ac:dyDescent="0.3">
      <c r="A144" s="61">
        <f>A142+1</f>
        <v>118</v>
      </c>
      <c r="B144" s="21" t="s">
        <v>497</v>
      </c>
      <c r="C144" s="51" t="s">
        <v>105</v>
      </c>
      <c r="D144" s="52">
        <f>SUMIF(СВОД!$C$13:$C$499,B144,СВОД!$E$13:$E$499)</f>
        <v>576803</v>
      </c>
      <c r="E144" s="54">
        <f t="shared" ref="E144:E153" si="25">D144*1.22</f>
        <v>703699.66</v>
      </c>
    </row>
    <row r="145" spans="1:5" x14ac:dyDescent="0.3">
      <c r="A145" s="61">
        <f>A144+1</f>
        <v>119</v>
      </c>
      <c r="B145" s="21" t="s">
        <v>498</v>
      </c>
      <c r="C145" s="51" t="s">
        <v>105</v>
      </c>
      <c r="D145" s="52">
        <f>SUMIF(СВОД!$C$13:$C$499,B145,СВОД!$E$13:$E$499)</f>
        <v>453073</v>
      </c>
      <c r="E145" s="54">
        <f t="shared" si="25"/>
        <v>552749.05999999994</v>
      </c>
    </row>
    <row r="146" spans="1:5" x14ac:dyDescent="0.3">
      <c r="A146" s="61">
        <f t="shared" ref="A146:A153" si="26">A145+1</f>
        <v>120</v>
      </c>
      <c r="B146" s="21" t="s">
        <v>499</v>
      </c>
      <c r="C146" s="51" t="s">
        <v>105</v>
      </c>
      <c r="D146" s="52">
        <f>SUMIF(СВОД!$C$13:$C$499,B146,СВОД!$E$13:$E$499)</f>
        <v>415221</v>
      </c>
      <c r="E146" s="54">
        <f t="shared" si="25"/>
        <v>506569.62</v>
      </c>
    </row>
    <row r="147" spans="1:5" x14ac:dyDescent="0.3">
      <c r="A147" s="61">
        <f t="shared" si="26"/>
        <v>121</v>
      </c>
      <c r="B147" s="21" t="s">
        <v>500</v>
      </c>
      <c r="C147" s="51" t="s">
        <v>105</v>
      </c>
      <c r="D147" s="52">
        <f>SUMIF(СВОД!$C$13:$C$499,B147,СВОД!$E$13:$E$499)</f>
        <v>304198</v>
      </c>
      <c r="E147" s="54">
        <f t="shared" si="25"/>
        <v>371121.56</v>
      </c>
    </row>
    <row r="148" spans="1:5" x14ac:dyDescent="0.3">
      <c r="A148" s="61">
        <f t="shared" si="26"/>
        <v>122</v>
      </c>
      <c r="B148" s="21" t="s">
        <v>501</v>
      </c>
      <c r="C148" s="51" t="s">
        <v>105</v>
      </c>
      <c r="D148" s="52">
        <f>SUMIF(СВОД!$C$13:$C$499,B148,СВОД!$E$13:$E$499)</f>
        <v>239354</v>
      </c>
      <c r="E148" s="54">
        <f t="shared" si="25"/>
        <v>292011.88</v>
      </c>
    </row>
    <row r="149" spans="1:5" x14ac:dyDescent="0.3">
      <c r="A149" s="61">
        <f t="shared" si="26"/>
        <v>123</v>
      </c>
      <c r="B149" s="21" t="s">
        <v>502</v>
      </c>
      <c r="C149" s="51" t="s">
        <v>105</v>
      </c>
      <c r="D149" s="52">
        <f>SUMIF(СВОД!$C$13:$C$499,B149,СВОД!$E$13:$E$499)</f>
        <v>225629</v>
      </c>
      <c r="E149" s="54">
        <f t="shared" si="25"/>
        <v>275267.38</v>
      </c>
    </row>
    <row r="150" spans="1:5" x14ac:dyDescent="0.3">
      <c r="A150" s="61">
        <f t="shared" si="26"/>
        <v>124</v>
      </c>
      <c r="B150" s="21" t="s">
        <v>503</v>
      </c>
      <c r="C150" s="51" t="s">
        <v>105</v>
      </c>
      <c r="D150" s="52">
        <f>SUMIF(СВОД!$C$13:$C$499,B150,СВОД!$E$13:$E$499)</f>
        <v>160546</v>
      </c>
      <c r="E150" s="54">
        <f t="shared" si="25"/>
        <v>195866.12</v>
      </c>
    </row>
    <row r="151" spans="1:5" x14ac:dyDescent="0.3">
      <c r="A151" s="61">
        <f t="shared" si="26"/>
        <v>125</v>
      </c>
      <c r="B151" s="21" t="s">
        <v>504</v>
      </c>
      <c r="C151" s="51" t="s">
        <v>105</v>
      </c>
      <c r="D151" s="52">
        <f>SUMIF(СВОД!$C$13:$C$499,B151,СВОД!$E$13:$E$499)</f>
        <v>138647</v>
      </c>
      <c r="E151" s="54">
        <f t="shared" si="25"/>
        <v>169149.34</v>
      </c>
    </row>
    <row r="152" spans="1:5" x14ac:dyDescent="0.3">
      <c r="A152" s="61">
        <f t="shared" si="26"/>
        <v>126</v>
      </c>
      <c r="B152" s="21" t="s">
        <v>517</v>
      </c>
      <c r="C152" s="51" t="s">
        <v>105</v>
      </c>
      <c r="D152" s="52">
        <f>SUMIF(СВОД!$C$13:$C$499,B152,СВОД!$E$13:$E$499)</f>
        <v>75327</v>
      </c>
      <c r="E152" s="54">
        <f t="shared" si="25"/>
        <v>91898.94</v>
      </c>
    </row>
    <row r="153" spans="1:5" x14ac:dyDescent="0.3">
      <c r="A153" s="61">
        <f t="shared" si="26"/>
        <v>127</v>
      </c>
      <c r="B153" s="21" t="s">
        <v>520</v>
      </c>
      <c r="C153" s="51" t="s">
        <v>105</v>
      </c>
      <c r="D153" s="52">
        <f>SUMIF(СВОД!$C$13:$C$499,B153,СВОД!$E$13:$E$499)</f>
        <v>65389</v>
      </c>
      <c r="E153" s="54">
        <f t="shared" si="25"/>
        <v>79774.58</v>
      </c>
    </row>
    <row r="154" spans="1:5" x14ac:dyDescent="0.3">
      <c r="A154" s="8"/>
      <c r="B154" s="9" t="s">
        <v>480</v>
      </c>
      <c r="C154" s="8"/>
      <c r="D154" s="15"/>
      <c r="E154" s="15"/>
    </row>
    <row r="155" spans="1:5" x14ac:dyDescent="0.3">
      <c r="A155" s="61">
        <f>A152+1</f>
        <v>127</v>
      </c>
      <c r="B155" s="21" t="s">
        <v>533</v>
      </c>
      <c r="C155" s="51" t="s">
        <v>105</v>
      </c>
      <c r="D155" s="52">
        <f>SUMIF(СВОД!$C$13:$C$499,B155,СВОД!$E$13:$E$499)</f>
        <v>793005</v>
      </c>
      <c r="E155" s="54">
        <f t="shared" ref="E155:E165" si="27">D155*1.22</f>
        <v>967466.1</v>
      </c>
    </row>
    <row r="156" spans="1:5" x14ac:dyDescent="0.3">
      <c r="A156" s="61">
        <f>A153+1</f>
        <v>128</v>
      </c>
      <c r="B156" s="21" t="s">
        <v>481</v>
      </c>
      <c r="C156" s="51" t="s">
        <v>105</v>
      </c>
      <c r="D156" s="52">
        <f>SUMIF(СВОД!$C$13:$C$499,B156,СВОД!$E$13:$E$499)</f>
        <v>409782</v>
      </c>
      <c r="E156" s="54">
        <f t="shared" si="27"/>
        <v>499934.04</v>
      </c>
    </row>
    <row r="157" spans="1:5" x14ac:dyDescent="0.3">
      <c r="A157" s="61">
        <f>A156+1</f>
        <v>129</v>
      </c>
      <c r="B157" s="21" t="s">
        <v>482</v>
      </c>
      <c r="C157" s="51" t="s">
        <v>105</v>
      </c>
      <c r="D157" s="52">
        <f>SUMIF(СВОД!$C$13:$C$499,B157,СВОД!$E$13:$E$499)</f>
        <v>310132</v>
      </c>
      <c r="E157" s="54">
        <f t="shared" si="27"/>
        <v>378361.04</v>
      </c>
    </row>
    <row r="158" spans="1:5" x14ac:dyDescent="0.3">
      <c r="A158" s="61">
        <f t="shared" ref="A158:A165" si="28">A157+1</f>
        <v>130</v>
      </c>
      <c r="B158" s="21" t="s">
        <v>483</v>
      </c>
      <c r="C158" s="51" t="s">
        <v>105</v>
      </c>
      <c r="D158" s="52">
        <f>SUMIF(СВОД!$C$13:$C$499,B158,СВОД!$E$13:$E$499)</f>
        <v>285550</v>
      </c>
      <c r="E158" s="54">
        <f t="shared" si="27"/>
        <v>348371</v>
      </c>
    </row>
    <row r="159" spans="1:5" x14ac:dyDescent="0.3">
      <c r="A159" s="61">
        <f t="shared" si="28"/>
        <v>131</v>
      </c>
      <c r="B159" s="21" t="s">
        <v>484</v>
      </c>
      <c r="C159" s="51" t="s">
        <v>105</v>
      </c>
      <c r="D159" s="52">
        <f>SUMIF(СВОД!$C$13:$C$499,B159,СВОД!$E$13:$E$499)</f>
        <v>205937</v>
      </c>
      <c r="E159" s="54">
        <f t="shared" si="27"/>
        <v>251243.13999999998</v>
      </c>
    </row>
    <row r="160" spans="1:5" x14ac:dyDescent="0.3">
      <c r="A160" s="61">
        <f t="shared" si="28"/>
        <v>132</v>
      </c>
      <c r="B160" s="21" t="s">
        <v>485</v>
      </c>
      <c r="C160" s="51" t="s">
        <v>105</v>
      </c>
      <c r="D160" s="52">
        <f>SUMIF(СВОД!$C$13:$C$499,B160,СВОД!$E$13:$E$499)</f>
        <v>156073</v>
      </c>
      <c r="E160" s="54">
        <f t="shared" si="27"/>
        <v>190409.06</v>
      </c>
    </row>
    <row r="161" spans="1:5" x14ac:dyDescent="0.3">
      <c r="A161" s="61">
        <f t="shared" si="28"/>
        <v>133</v>
      </c>
      <c r="B161" s="21" t="s">
        <v>486</v>
      </c>
      <c r="C161" s="51" t="s">
        <v>105</v>
      </c>
      <c r="D161" s="52">
        <f>SUMIF(СВОД!$C$13:$C$499,B161,СВОД!$E$13:$E$499)</f>
        <v>136348</v>
      </c>
      <c r="E161" s="54">
        <f t="shared" si="27"/>
        <v>166344.56</v>
      </c>
    </row>
    <row r="162" spans="1:5" x14ac:dyDescent="0.3">
      <c r="A162" s="61">
        <f t="shared" si="28"/>
        <v>134</v>
      </c>
      <c r="B162" s="21" t="s">
        <v>487</v>
      </c>
      <c r="C162" s="51" t="s">
        <v>105</v>
      </c>
      <c r="D162" s="52">
        <f>SUMIF(СВОД!$C$13:$C$499,B162,СВОД!$E$13:$E$499)</f>
        <v>96244</v>
      </c>
      <c r="E162" s="54">
        <f t="shared" si="27"/>
        <v>117417.68</v>
      </c>
    </row>
    <row r="163" spans="1:5" x14ac:dyDescent="0.3">
      <c r="A163" s="61">
        <f t="shared" si="28"/>
        <v>135</v>
      </c>
      <c r="B163" s="21" t="s">
        <v>488</v>
      </c>
      <c r="C163" s="51" t="s">
        <v>105</v>
      </c>
      <c r="D163" s="52">
        <f>SUMIF(СВОД!$C$13:$C$499,B163,СВОД!$E$13:$E$499)</f>
        <v>82794</v>
      </c>
      <c r="E163" s="54">
        <f t="shared" si="27"/>
        <v>101008.68</v>
      </c>
    </row>
    <row r="164" spans="1:5" x14ac:dyDescent="0.3">
      <c r="A164" s="61">
        <f t="shared" si="28"/>
        <v>136</v>
      </c>
      <c r="B164" s="21" t="s">
        <v>518</v>
      </c>
      <c r="C164" s="51" t="s">
        <v>105</v>
      </c>
      <c r="D164" s="52">
        <f>SUMIF(СВОД!$C$13:$C$499,B164,СВОД!$E$13:$E$499)</f>
        <v>39580</v>
      </c>
      <c r="E164" s="54">
        <f t="shared" si="27"/>
        <v>48287.6</v>
      </c>
    </row>
    <row r="165" spans="1:5" x14ac:dyDescent="0.3">
      <c r="A165" s="61">
        <f t="shared" si="28"/>
        <v>137</v>
      </c>
      <c r="B165" s="21" t="s">
        <v>521</v>
      </c>
      <c r="C165" s="51" t="s">
        <v>105</v>
      </c>
      <c r="D165" s="52">
        <f>SUMIF(СВОД!$C$13:$C$499,B165,СВОД!$E$13:$E$499)</f>
        <v>34731</v>
      </c>
      <c r="E165" s="54">
        <f t="shared" si="27"/>
        <v>42371.82</v>
      </c>
    </row>
    <row r="166" spans="1:5" x14ac:dyDescent="0.3">
      <c r="A166" s="8"/>
      <c r="B166" s="9" t="s">
        <v>45</v>
      </c>
      <c r="C166" s="8"/>
      <c r="D166" s="15"/>
      <c r="E166" s="15"/>
    </row>
    <row r="167" spans="1:5" x14ac:dyDescent="0.3">
      <c r="A167" s="61">
        <f>A165+1</f>
        <v>138</v>
      </c>
      <c r="B167" s="21" t="s">
        <v>193</v>
      </c>
      <c r="C167" s="51" t="s">
        <v>105</v>
      </c>
      <c r="D167" s="52">
        <f>SUMIF(СВОД!$C$13:$C$499,B167,СВОД!$E$13:$E$499)</f>
        <v>15136</v>
      </c>
      <c r="E167" s="54">
        <f t="shared" ref="E167:E177" si="29">D167*1.22</f>
        <v>18465.919999999998</v>
      </c>
    </row>
    <row r="168" spans="1:5" x14ac:dyDescent="0.3">
      <c r="A168" s="61">
        <f>A167+1</f>
        <v>139</v>
      </c>
      <c r="B168" s="50" t="s">
        <v>439</v>
      </c>
      <c r="C168" s="51" t="s">
        <v>105</v>
      </c>
      <c r="D168" s="52">
        <f>SUMIF(СВОД!$C$13:$C$499,B168,СВОД!$E$13:$E$499)</f>
        <v>12567</v>
      </c>
      <c r="E168" s="54">
        <f t="shared" si="29"/>
        <v>15331.74</v>
      </c>
    </row>
    <row r="169" spans="1:5" x14ac:dyDescent="0.3">
      <c r="A169" s="61">
        <f t="shared" ref="A169:A177" si="30">A168+1</f>
        <v>140</v>
      </c>
      <c r="B169" s="50" t="s">
        <v>440</v>
      </c>
      <c r="C169" s="51" t="s">
        <v>105</v>
      </c>
      <c r="D169" s="52">
        <f>SUMIF(СВОД!$C$13:$C$499,B169,СВОД!$E$13:$E$499)</f>
        <v>11552</v>
      </c>
      <c r="E169" s="54">
        <f t="shared" si="29"/>
        <v>14093.44</v>
      </c>
    </row>
    <row r="170" spans="1:5" x14ac:dyDescent="0.3">
      <c r="A170" s="61">
        <f t="shared" si="30"/>
        <v>141</v>
      </c>
      <c r="B170" s="50" t="s">
        <v>441</v>
      </c>
      <c r="C170" s="51" t="s">
        <v>105</v>
      </c>
      <c r="D170" s="52">
        <f>SUMIF(СВОД!$C$13:$C$499,B170,СВОД!$E$13:$E$499)</f>
        <v>10611</v>
      </c>
      <c r="E170" s="54">
        <f t="shared" si="29"/>
        <v>12945.42</v>
      </c>
    </row>
    <row r="171" spans="1:5" x14ac:dyDescent="0.3">
      <c r="A171" s="61">
        <f t="shared" si="30"/>
        <v>142</v>
      </c>
      <c r="B171" s="50" t="s">
        <v>442</v>
      </c>
      <c r="C171" s="51" t="s">
        <v>105</v>
      </c>
      <c r="D171" s="52">
        <f>SUMIF(СВОД!$C$13:$C$499,B171,СВОД!$E$13:$E$499)</f>
        <v>9522</v>
      </c>
      <c r="E171" s="54">
        <f t="shared" si="29"/>
        <v>11616.84</v>
      </c>
    </row>
    <row r="172" spans="1:5" x14ac:dyDescent="0.3">
      <c r="A172" s="61">
        <f t="shared" si="30"/>
        <v>143</v>
      </c>
      <c r="B172" s="21" t="s">
        <v>36</v>
      </c>
      <c r="C172" s="51" t="s">
        <v>105</v>
      </c>
      <c r="D172" s="52">
        <f>SUMIF(СВОД!$C$13:$C$499,B172,СВОД!$E$13:$E$499)</f>
        <v>8582</v>
      </c>
      <c r="E172" s="54">
        <f t="shared" si="29"/>
        <v>10470.039999999999</v>
      </c>
    </row>
    <row r="173" spans="1:5" x14ac:dyDescent="0.3">
      <c r="A173" s="61">
        <f t="shared" si="30"/>
        <v>144</v>
      </c>
      <c r="B173" s="21" t="s">
        <v>37</v>
      </c>
      <c r="C173" s="51" t="s">
        <v>105</v>
      </c>
      <c r="D173" s="52">
        <f>SUMIF(СВОД!$C$13:$C$499,B173,СВОД!$E$13:$E$499)</f>
        <v>8209</v>
      </c>
      <c r="E173" s="54">
        <f t="shared" si="29"/>
        <v>10014.98</v>
      </c>
    </row>
    <row r="174" spans="1:5" x14ac:dyDescent="0.3">
      <c r="A174" s="61">
        <f t="shared" si="30"/>
        <v>145</v>
      </c>
      <c r="B174" s="21" t="s">
        <v>38</v>
      </c>
      <c r="C174" s="51" t="s">
        <v>105</v>
      </c>
      <c r="D174" s="52">
        <f>SUMIF(СВОД!$C$13:$C$499,B174,СВОД!$E$13:$E$499)</f>
        <v>7464</v>
      </c>
      <c r="E174" s="54">
        <f t="shared" si="29"/>
        <v>9106.08</v>
      </c>
    </row>
    <row r="175" spans="1:5" x14ac:dyDescent="0.3">
      <c r="A175" s="61">
        <f t="shared" si="30"/>
        <v>146</v>
      </c>
      <c r="B175" s="21" t="s">
        <v>89</v>
      </c>
      <c r="C175" s="51" t="s">
        <v>105</v>
      </c>
      <c r="D175" s="52">
        <f>SUMIF(СВОД!$C$13:$C$499,B175,СВОД!$E$13:$E$499)</f>
        <v>7296</v>
      </c>
      <c r="E175" s="54">
        <f t="shared" si="29"/>
        <v>8901.119999999999</v>
      </c>
    </row>
    <row r="176" spans="1:5" x14ac:dyDescent="0.3">
      <c r="A176" s="61">
        <f t="shared" si="30"/>
        <v>147</v>
      </c>
      <c r="B176" s="21" t="s">
        <v>194</v>
      </c>
      <c r="C176" s="51" t="s">
        <v>105</v>
      </c>
      <c r="D176" s="52">
        <f>SUMIF(СВОД!$C$13:$C$499,B176,СВОД!$E$13:$E$499)</f>
        <v>7153</v>
      </c>
      <c r="E176" s="54">
        <f t="shared" si="29"/>
        <v>8726.66</v>
      </c>
    </row>
    <row r="177" spans="1:5" x14ac:dyDescent="0.3">
      <c r="A177" s="61">
        <f t="shared" si="30"/>
        <v>148</v>
      </c>
      <c r="B177" s="21" t="s">
        <v>195</v>
      </c>
      <c r="C177" s="51" t="s">
        <v>105</v>
      </c>
      <c r="D177" s="52">
        <f>SUMIF(СВОД!$C$13:$C$499,B177,СВОД!$E$13:$E$499)</f>
        <v>7074</v>
      </c>
      <c r="E177" s="54">
        <f t="shared" si="29"/>
        <v>8630.2800000000007</v>
      </c>
    </row>
    <row r="178" spans="1:5" x14ac:dyDescent="0.3">
      <c r="A178" s="73" t="s">
        <v>505</v>
      </c>
      <c r="B178" s="73"/>
      <c r="C178" s="73"/>
      <c r="D178" s="73"/>
      <c r="E178" s="73"/>
    </row>
    <row r="179" spans="1:5" x14ac:dyDescent="0.3">
      <c r="A179" s="61">
        <f>A177+1</f>
        <v>149</v>
      </c>
      <c r="B179" s="50" t="s">
        <v>506</v>
      </c>
      <c r="C179" s="51" t="s">
        <v>105</v>
      </c>
      <c r="D179" s="52">
        <f>SUMIF(СВОД!$C$13:$C$499,B179,СВОД!$E$13:$E$499)</f>
        <v>8821</v>
      </c>
      <c r="E179" s="54">
        <f t="shared" ref="E179:E188" si="31">D179*1.22</f>
        <v>10761.619999999999</v>
      </c>
    </row>
    <row r="180" spans="1:5" x14ac:dyDescent="0.3">
      <c r="A180" s="61">
        <f>A179+1</f>
        <v>150</v>
      </c>
      <c r="B180" s="50" t="s">
        <v>507</v>
      </c>
      <c r="C180" s="51" t="s">
        <v>105</v>
      </c>
      <c r="D180" s="52">
        <f>SUMIF(СВОД!$C$13:$C$499,B180,СВОД!$E$13:$E$499)</f>
        <v>7715</v>
      </c>
      <c r="E180" s="54">
        <f t="shared" si="31"/>
        <v>9412.2999999999993</v>
      </c>
    </row>
    <row r="181" spans="1:5" x14ac:dyDescent="0.3">
      <c r="A181" s="61">
        <f t="shared" ref="A181:A188" si="32">A180+1</f>
        <v>151</v>
      </c>
      <c r="B181" s="50" t="s">
        <v>508</v>
      </c>
      <c r="C181" s="51" t="s">
        <v>105</v>
      </c>
      <c r="D181" s="52">
        <f>SUMIF(СВОД!$C$13:$C$499,B181,СВОД!$E$13:$E$499)</f>
        <v>7550</v>
      </c>
      <c r="E181" s="54">
        <f t="shared" si="31"/>
        <v>9211</v>
      </c>
    </row>
    <row r="182" spans="1:5" x14ac:dyDescent="0.3">
      <c r="A182" s="61">
        <f t="shared" si="32"/>
        <v>152</v>
      </c>
      <c r="B182" s="50" t="s">
        <v>509</v>
      </c>
      <c r="C182" s="51" t="s">
        <v>105</v>
      </c>
      <c r="D182" s="52">
        <f>SUMIF(СВОД!$C$13:$C$499,B182,СВОД!$E$13:$E$499)</f>
        <v>6664</v>
      </c>
      <c r="E182" s="54">
        <f t="shared" si="31"/>
        <v>8130.08</v>
      </c>
    </row>
    <row r="183" spans="1:5" x14ac:dyDescent="0.3">
      <c r="A183" s="61">
        <f t="shared" si="32"/>
        <v>153</v>
      </c>
      <c r="B183" s="21" t="s">
        <v>510</v>
      </c>
      <c r="C183" s="51" t="s">
        <v>105</v>
      </c>
      <c r="D183" s="52">
        <f>SUMIF(СВОД!$C$13:$C$499,B183,СВОД!$E$13:$E$499)</f>
        <v>6002</v>
      </c>
      <c r="E183" s="54">
        <f t="shared" si="31"/>
        <v>7322.44</v>
      </c>
    </row>
    <row r="184" spans="1:5" x14ac:dyDescent="0.3">
      <c r="A184" s="61">
        <f t="shared" si="32"/>
        <v>154</v>
      </c>
      <c r="B184" s="21" t="s">
        <v>511</v>
      </c>
      <c r="C184" s="51" t="s">
        <v>105</v>
      </c>
      <c r="D184" s="52">
        <f>SUMIF(СВОД!$C$13:$C$499,B184,СВОД!$E$13:$E$499)</f>
        <v>5432</v>
      </c>
      <c r="E184" s="54">
        <f t="shared" si="31"/>
        <v>6627.04</v>
      </c>
    </row>
    <row r="185" spans="1:5" x14ac:dyDescent="0.3">
      <c r="A185" s="61">
        <f t="shared" si="32"/>
        <v>155</v>
      </c>
      <c r="B185" s="21" t="s">
        <v>512</v>
      </c>
      <c r="C185" s="51" t="s">
        <v>105</v>
      </c>
      <c r="D185" s="52">
        <f>SUMIF(СВОД!$C$13:$C$499,B185,СВОД!$E$13:$E$499)</f>
        <v>4864</v>
      </c>
      <c r="E185" s="54">
        <f t="shared" si="31"/>
        <v>5934.08</v>
      </c>
    </row>
    <row r="186" spans="1:5" x14ac:dyDescent="0.3">
      <c r="A186" s="61">
        <f t="shared" si="32"/>
        <v>156</v>
      </c>
      <c r="B186" s="21" t="s">
        <v>513</v>
      </c>
      <c r="C186" s="51" t="s">
        <v>105</v>
      </c>
      <c r="D186" s="52">
        <f>SUMIF(СВОД!$C$13:$C$499,B186,СВОД!$E$13:$E$499)</f>
        <v>4557</v>
      </c>
      <c r="E186" s="54">
        <f t="shared" si="31"/>
        <v>5559.54</v>
      </c>
    </row>
    <row r="187" spans="1:5" x14ac:dyDescent="0.3">
      <c r="A187" s="61">
        <f t="shared" si="32"/>
        <v>157</v>
      </c>
      <c r="B187" s="21" t="s">
        <v>522</v>
      </c>
      <c r="C187" s="51" t="s">
        <v>105</v>
      </c>
      <c r="D187" s="52">
        <f>SUMIF(СВОД!$C$13:$C$499,B187,СВОД!$E$13:$E$499)</f>
        <v>4159</v>
      </c>
      <c r="E187" s="54">
        <f t="shared" si="31"/>
        <v>5073.9799999999996</v>
      </c>
    </row>
    <row r="188" spans="1:5" x14ac:dyDescent="0.3">
      <c r="A188" s="61">
        <f t="shared" si="32"/>
        <v>158</v>
      </c>
      <c r="B188" s="21" t="s">
        <v>523</v>
      </c>
      <c r="C188" s="51" t="s">
        <v>105</v>
      </c>
      <c r="D188" s="52">
        <f>SUMIF(СВОД!$C$13:$C$499,B188,СВОД!$E$13:$E$499)</f>
        <v>3727</v>
      </c>
      <c r="E188" s="54">
        <f t="shared" si="31"/>
        <v>4546.9399999999996</v>
      </c>
    </row>
    <row r="189" spans="1:5" x14ac:dyDescent="0.3">
      <c r="A189" s="8"/>
      <c r="B189" s="9" t="s">
        <v>51</v>
      </c>
      <c r="C189" s="8"/>
      <c r="D189" s="15"/>
      <c r="E189" s="15"/>
    </row>
    <row r="190" spans="1:5" x14ac:dyDescent="0.3">
      <c r="A190" s="61">
        <f>A188+1</f>
        <v>159</v>
      </c>
      <c r="B190" s="21" t="s">
        <v>31</v>
      </c>
      <c r="C190" s="51" t="s">
        <v>105</v>
      </c>
      <c r="D190" s="52">
        <f>SUMIF([1]СВОД!$C$13:$C$499,B190,[1]СВОД!$E$13:$E$499)</f>
        <v>92857</v>
      </c>
      <c r="E190" s="54">
        <f>D190*1.22</f>
        <v>113285.54</v>
      </c>
    </row>
    <row r="191" spans="1:5" x14ac:dyDescent="0.3">
      <c r="A191" s="61">
        <f t="shared" ref="A191:A193" si="33">A190+1</f>
        <v>160</v>
      </c>
      <c r="B191" s="21" t="s">
        <v>88</v>
      </c>
      <c r="C191" s="51" t="s">
        <v>105</v>
      </c>
      <c r="D191" s="52">
        <f>SUMIF([1]СВОД!$C$13:$C$499,B191,[1]СВОД!$E$13:$E$499)</f>
        <v>88901</v>
      </c>
      <c r="E191" s="54">
        <f>D191*1.22</f>
        <v>108459.22</v>
      </c>
    </row>
    <row r="192" spans="1:5" x14ac:dyDescent="0.3">
      <c r="A192" s="61">
        <f>A191+1</f>
        <v>161</v>
      </c>
      <c r="B192" s="21" t="s">
        <v>32</v>
      </c>
      <c r="C192" s="51" t="s">
        <v>105</v>
      </c>
      <c r="D192" s="52">
        <f>SUMIF([1]СВОД!$C$13:$C$499,B192,[1]СВОД!$E$13:$E$499)</f>
        <v>73531</v>
      </c>
      <c r="E192" s="54">
        <f>D192*1.22</f>
        <v>89707.819999999992</v>
      </c>
    </row>
    <row r="193" spans="1:5" x14ac:dyDescent="0.3">
      <c r="A193" s="61">
        <f t="shared" si="33"/>
        <v>162</v>
      </c>
      <c r="B193" s="21" t="s">
        <v>34</v>
      </c>
      <c r="C193" s="51" t="s">
        <v>105</v>
      </c>
      <c r="D193" s="52">
        <f>SUMIF([1]СВОД!$C$13:$C$499,B193,[1]СВОД!$E$13:$E$499)</f>
        <v>55206</v>
      </c>
      <c r="E193" s="54">
        <f>D193*1.22</f>
        <v>67351.319999999992</v>
      </c>
    </row>
    <row r="194" spans="1:5" x14ac:dyDescent="0.3">
      <c r="A194" s="8"/>
      <c r="B194" s="9" t="s">
        <v>46</v>
      </c>
      <c r="C194" s="8"/>
      <c r="D194" s="15"/>
      <c r="E194" s="15"/>
    </row>
    <row r="195" spans="1:5" x14ac:dyDescent="0.3">
      <c r="A195" s="61">
        <f>A193+1</f>
        <v>163</v>
      </c>
      <c r="B195" s="95" t="s">
        <v>537</v>
      </c>
      <c r="C195" s="51" t="s">
        <v>105</v>
      </c>
      <c r="D195" s="52">
        <f>SUMIF(СВОД!$C$13:$C$499,B195,СВОД!$E$13:$E$499)</f>
        <v>11282</v>
      </c>
      <c r="E195" s="54">
        <f>D195*1.22</f>
        <v>13764.039999999999</v>
      </c>
    </row>
    <row r="196" spans="1:5" x14ac:dyDescent="0.3">
      <c r="A196" s="61">
        <f t="shared" ref="A196:A197" si="34">A195+1</f>
        <v>164</v>
      </c>
      <c r="B196" s="95" t="s">
        <v>536</v>
      </c>
      <c r="C196" s="51" t="s">
        <v>105</v>
      </c>
      <c r="D196" s="52">
        <f>SUMIF(СВОД!$C$13:$C$499,B196,СВОД!$E$13:$E$499)</f>
        <v>4107</v>
      </c>
      <c r="E196" s="54">
        <f>D196*1.22</f>
        <v>5010.54</v>
      </c>
    </row>
    <row r="197" spans="1:5" x14ac:dyDescent="0.3">
      <c r="A197" s="61">
        <f t="shared" si="34"/>
        <v>165</v>
      </c>
      <c r="B197" s="95" t="s">
        <v>535</v>
      </c>
      <c r="C197" s="51" t="s">
        <v>105</v>
      </c>
      <c r="D197" s="52">
        <f>SUMIF(СВОД!$C$13:$C$499,B197,СВОД!$E$13:$E$499)</f>
        <v>2391</v>
      </c>
      <c r="E197" s="54">
        <f>D197*1.22</f>
        <v>2917.02</v>
      </c>
    </row>
    <row r="198" spans="1:5" x14ac:dyDescent="0.3">
      <c r="A198" s="8"/>
      <c r="B198" s="9" t="s">
        <v>47</v>
      </c>
      <c r="C198" s="8"/>
      <c r="D198" s="15"/>
      <c r="E198" s="15"/>
    </row>
    <row r="199" spans="1:5" x14ac:dyDescent="0.3">
      <c r="A199" s="61">
        <f>A197+1</f>
        <v>166</v>
      </c>
      <c r="B199" s="21" t="s">
        <v>21</v>
      </c>
      <c r="C199" s="51" t="s">
        <v>104</v>
      </c>
      <c r="D199" s="52">
        <f>SUMIF(СВОД!$C$13:$C$499,B199,СВОД!$E$13:$E$499)</f>
        <v>78</v>
      </c>
      <c r="E199" s="54">
        <f>D199*1.22</f>
        <v>95.16</v>
      </c>
    </row>
    <row r="200" spans="1:5" x14ac:dyDescent="0.3">
      <c r="A200" s="61">
        <f t="shared" ref="A200" si="35">A199+1</f>
        <v>167</v>
      </c>
      <c r="B200" s="21" t="s">
        <v>85</v>
      </c>
      <c r="C200" s="51" t="s">
        <v>104</v>
      </c>
      <c r="D200" s="52">
        <f>SUMIF(СВОД!$C$13:$C$499,B200,СВОД!$E$13:$E$499)</f>
        <v>69</v>
      </c>
      <c r="E200" s="54">
        <f>D200*1.22</f>
        <v>84.179999999999993</v>
      </c>
    </row>
    <row r="201" spans="1:5" x14ac:dyDescent="0.3">
      <c r="A201" s="8"/>
      <c r="B201" s="9" t="s">
        <v>110</v>
      </c>
      <c r="C201" s="8"/>
      <c r="D201" s="15"/>
      <c r="E201" s="15"/>
    </row>
    <row r="202" spans="1:5" x14ac:dyDescent="0.3">
      <c r="A202" s="61">
        <f>A200+1</f>
        <v>168</v>
      </c>
      <c r="B202" s="21" t="s">
        <v>111</v>
      </c>
      <c r="C202" s="51" t="s">
        <v>105</v>
      </c>
      <c r="D202" s="52">
        <f>SUMIF(СВОД!$C$13:$C$499,B202,СВОД!$E$13:$E$499)</f>
        <v>3216</v>
      </c>
      <c r="E202" s="54">
        <f>D202*1.22</f>
        <v>3923.52</v>
      </c>
    </row>
    <row r="203" spans="1:5" x14ac:dyDescent="0.3">
      <c r="A203" s="61">
        <f t="shared" ref="A203" si="36">A202+1</f>
        <v>169</v>
      </c>
      <c r="B203" s="21" t="s">
        <v>112</v>
      </c>
      <c r="C203" s="51" t="s">
        <v>105</v>
      </c>
      <c r="D203" s="52">
        <f>SUMIF(СВОД!$C$13:$C$499,B203,СВОД!$E$13:$E$499)</f>
        <v>331</v>
      </c>
      <c r="E203" s="54">
        <f>D203*1.22</f>
        <v>403.82</v>
      </c>
    </row>
    <row r="204" spans="1:5" x14ac:dyDescent="0.3">
      <c r="A204" s="8"/>
      <c r="B204" s="9" t="s">
        <v>157</v>
      </c>
      <c r="C204" s="8"/>
      <c r="D204" s="15"/>
      <c r="E204" s="15"/>
    </row>
    <row r="205" spans="1:5" s="57" customFormat="1" x14ac:dyDescent="0.3">
      <c r="A205" s="61">
        <f>A203+1</f>
        <v>170</v>
      </c>
      <c r="B205" s="21" t="s">
        <v>141</v>
      </c>
      <c r="C205" s="51" t="s">
        <v>105</v>
      </c>
      <c r="D205" s="52">
        <f>SUMIF(СВОД!$C$13:$C$499,B205,СВОД!$E$13:$E$499)</f>
        <v>9647</v>
      </c>
      <c r="E205" s="54">
        <f t="shared" ref="E205:E214" si="37">D205*1.22</f>
        <v>11769.34</v>
      </c>
    </row>
    <row r="206" spans="1:5" s="57" customFormat="1" x14ac:dyDescent="0.3">
      <c r="A206" s="61">
        <f t="shared" ref="A206:A214" si="38">A205+1</f>
        <v>171</v>
      </c>
      <c r="B206" s="21" t="s">
        <v>142</v>
      </c>
      <c r="C206" s="51" t="s">
        <v>105</v>
      </c>
      <c r="D206" s="52">
        <f>SUMIF(СВОД!$C$13:$C$499,B206,СВОД!$E$13:$E$499)</f>
        <v>8810</v>
      </c>
      <c r="E206" s="54">
        <f t="shared" si="37"/>
        <v>10748.199999999999</v>
      </c>
    </row>
    <row r="207" spans="1:5" x14ac:dyDescent="0.3">
      <c r="A207" s="61">
        <f t="shared" si="38"/>
        <v>172</v>
      </c>
      <c r="B207" s="21" t="s">
        <v>143</v>
      </c>
      <c r="C207" s="51" t="s">
        <v>105</v>
      </c>
      <c r="D207" s="52">
        <f>SUMIF(СВОД!$C$13:$C$499,B207,СВОД!$E$13:$E$499)</f>
        <v>7679</v>
      </c>
      <c r="E207" s="54">
        <f t="shared" si="37"/>
        <v>9368.3799999999992</v>
      </c>
    </row>
    <row r="208" spans="1:5" x14ac:dyDescent="0.3">
      <c r="A208" s="61">
        <f t="shared" si="38"/>
        <v>173</v>
      </c>
      <c r="B208" s="21" t="s">
        <v>144</v>
      </c>
      <c r="C208" s="51" t="s">
        <v>105</v>
      </c>
      <c r="D208" s="52">
        <f>SUMIF(СВОД!$C$13:$C$499,B208,СВОД!$E$13:$E$499)</f>
        <v>6425</v>
      </c>
      <c r="E208" s="54">
        <f t="shared" si="37"/>
        <v>7838.5</v>
      </c>
    </row>
    <row r="209" spans="1:5" x14ac:dyDescent="0.3">
      <c r="A209" s="61">
        <f t="shared" si="38"/>
        <v>174</v>
      </c>
      <c r="B209" s="21" t="s">
        <v>145</v>
      </c>
      <c r="C209" s="51" t="s">
        <v>105</v>
      </c>
      <c r="D209" s="52">
        <f>SUMIF(СВОД!$C$13:$C$499,B209,СВОД!$E$13:$E$499)</f>
        <v>5326</v>
      </c>
      <c r="E209" s="54">
        <f t="shared" si="37"/>
        <v>6497.72</v>
      </c>
    </row>
    <row r="210" spans="1:5" x14ac:dyDescent="0.3">
      <c r="A210" s="61">
        <f t="shared" si="38"/>
        <v>175</v>
      </c>
      <c r="B210" s="21" t="s">
        <v>146</v>
      </c>
      <c r="C210" s="51" t="s">
        <v>105</v>
      </c>
      <c r="D210" s="52">
        <f>SUMIF(СВОД!$C$13:$C$499,B210,СВОД!$E$13:$E$499)</f>
        <v>4289</v>
      </c>
      <c r="E210" s="54">
        <f t="shared" si="37"/>
        <v>5232.58</v>
      </c>
    </row>
    <row r="211" spans="1:5" x14ac:dyDescent="0.3">
      <c r="A211" s="61">
        <f t="shared" si="38"/>
        <v>176</v>
      </c>
      <c r="B211" s="21" t="s">
        <v>147</v>
      </c>
      <c r="C211" s="51" t="s">
        <v>105</v>
      </c>
      <c r="D211" s="52">
        <f>SUMIF(СВОД!$C$13:$C$499,B211,СВОД!$E$13:$E$499)</f>
        <v>3315</v>
      </c>
      <c r="E211" s="54">
        <f t="shared" si="37"/>
        <v>4044.2999999999997</v>
      </c>
    </row>
    <row r="212" spans="1:5" x14ac:dyDescent="0.3">
      <c r="A212" s="61">
        <f t="shared" si="38"/>
        <v>177</v>
      </c>
      <c r="B212" s="21" t="s">
        <v>148</v>
      </c>
      <c r="C212" s="51" t="s">
        <v>105</v>
      </c>
      <c r="D212" s="52">
        <f>SUMIF(СВОД!$C$13:$C$499,B212,СВОД!$E$13:$E$499)</f>
        <v>2686</v>
      </c>
      <c r="E212" s="54">
        <f t="shared" si="37"/>
        <v>3276.92</v>
      </c>
    </row>
    <row r="213" spans="1:5" x14ac:dyDescent="0.3">
      <c r="A213" s="61">
        <f t="shared" si="38"/>
        <v>178</v>
      </c>
      <c r="B213" s="21" t="s">
        <v>189</v>
      </c>
      <c r="C213" s="51" t="s">
        <v>105</v>
      </c>
      <c r="D213" s="52">
        <f>SUMIF(СВОД!$C$13:$C$499,B213,СВОД!$E$13:$E$499)</f>
        <v>2281</v>
      </c>
      <c r="E213" s="54">
        <f t="shared" si="37"/>
        <v>2782.82</v>
      </c>
    </row>
    <row r="214" spans="1:5" x14ac:dyDescent="0.3">
      <c r="A214" s="61">
        <f t="shared" si="38"/>
        <v>179</v>
      </c>
      <c r="B214" s="21" t="s">
        <v>429</v>
      </c>
      <c r="C214" s="51" t="s">
        <v>105</v>
      </c>
      <c r="D214" s="52">
        <f>SUMIF(СВОД!$C$13:$C$499,B214,СВОД!$E$13:$E$499)</f>
        <v>1847</v>
      </c>
      <c r="E214" s="54">
        <f t="shared" si="37"/>
        <v>2253.34</v>
      </c>
    </row>
    <row r="215" spans="1:5" x14ac:dyDescent="0.3">
      <c r="A215" s="8"/>
      <c r="B215" s="9" t="s">
        <v>158</v>
      </c>
      <c r="C215" s="8"/>
      <c r="D215" s="15"/>
      <c r="E215" s="15"/>
    </row>
    <row r="216" spans="1:5" ht="31.2" x14ac:dyDescent="0.3">
      <c r="A216" s="61">
        <f>A214+1</f>
        <v>180</v>
      </c>
      <c r="B216" s="21" t="s">
        <v>475</v>
      </c>
      <c r="C216" s="51" t="s">
        <v>105</v>
      </c>
      <c r="D216" s="52">
        <f>SUMIF(СВОД!$C$13:$C$499,B216,СВОД!$E$13:$E$499)</f>
        <v>504787</v>
      </c>
      <c r="E216" s="54">
        <f>D216*1.22</f>
        <v>615840.14</v>
      </c>
    </row>
    <row r="217" spans="1:5" ht="31.2" x14ac:dyDescent="0.3">
      <c r="A217" s="61">
        <f t="shared" ref="A217:A220" si="39">A216+1</f>
        <v>181</v>
      </c>
      <c r="B217" s="21" t="s">
        <v>476</v>
      </c>
      <c r="C217" s="51" t="s">
        <v>105</v>
      </c>
      <c r="D217" s="52">
        <f>SUMIF(СВОД!$C$13:$C$499,B217,СВОД!$E$13:$E$499)</f>
        <v>512438</v>
      </c>
      <c r="E217" s="54">
        <f>D217*1.22</f>
        <v>625174.36</v>
      </c>
    </row>
    <row r="218" spans="1:5" x14ac:dyDescent="0.3">
      <c r="A218" s="61">
        <f t="shared" si="39"/>
        <v>182</v>
      </c>
      <c r="B218" s="21" t="s">
        <v>159</v>
      </c>
      <c r="C218" s="51" t="s">
        <v>105</v>
      </c>
      <c r="D218" s="52">
        <f>SUMIF(СВОД!$C$13:$C$499,B218,СВОД!$E$13:$E$499)</f>
        <v>708602</v>
      </c>
      <c r="E218" s="54">
        <f>D218*1.22</f>
        <v>864494.44</v>
      </c>
    </row>
    <row r="219" spans="1:5" x14ac:dyDescent="0.3">
      <c r="A219" s="61">
        <f t="shared" si="39"/>
        <v>183</v>
      </c>
      <c r="B219" s="21" t="s">
        <v>160</v>
      </c>
      <c r="C219" s="51" t="s">
        <v>105</v>
      </c>
      <c r="D219" s="52">
        <f>SUMIF(СВОД!$C$13:$C$499,B219,СВОД!$E$13:$E$499)</f>
        <v>696946</v>
      </c>
      <c r="E219" s="54">
        <f>D219*1.22</f>
        <v>850274.12</v>
      </c>
    </row>
    <row r="220" spans="1:5" ht="31.2" x14ac:dyDescent="0.3">
      <c r="A220" s="61">
        <f t="shared" si="39"/>
        <v>184</v>
      </c>
      <c r="B220" s="95" t="s">
        <v>534</v>
      </c>
      <c r="C220" s="51" t="s">
        <v>105</v>
      </c>
      <c r="D220" s="52">
        <f>SUMIF(СВОД!$C$13:$C$499,B220,СВОД!$E$13:$E$499)</f>
        <v>1667094</v>
      </c>
      <c r="E220" s="54">
        <f>D220*1.22</f>
        <v>2033854.68</v>
      </c>
    </row>
    <row r="221" spans="1:5" x14ac:dyDescent="0.3">
      <c r="A221" s="29"/>
      <c r="B221" s="30"/>
      <c r="C221" s="31"/>
      <c r="D221" s="32"/>
      <c r="E221" s="33"/>
    </row>
    <row r="222" spans="1:5" x14ac:dyDescent="0.3">
      <c r="A222" s="28" t="s">
        <v>299</v>
      </c>
      <c r="B222" s="26"/>
      <c r="C222" s="17"/>
      <c r="D222" s="17"/>
      <c r="E222" s="17"/>
    </row>
    <row r="223" spans="1:5" x14ac:dyDescent="0.3">
      <c r="A223" s="17" t="s">
        <v>198</v>
      </c>
      <c r="B223" s="28" t="s">
        <v>199</v>
      </c>
      <c r="C223" s="17"/>
      <c r="D223" s="17"/>
      <c r="E223" s="17"/>
    </row>
    <row r="224" spans="1:5" x14ac:dyDescent="0.3">
      <c r="A224" s="17" t="s">
        <v>201</v>
      </c>
      <c r="B224" s="28" t="s">
        <v>202</v>
      </c>
      <c r="C224" s="17"/>
      <c r="D224" s="17"/>
      <c r="E224" s="17"/>
    </row>
    <row r="225" spans="1:5" x14ac:dyDescent="0.3">
      <c r="A225" s="17" t="s">
        <v>204</v>
      </c>
      <c r="B225" s="28" t="s">
        <v>366</v>
      </c>
      <c r="C225" s="17"/>
      <c r="D225" s="17"/>
      <c r="E225" s="17"/>
    </row>
  </sheetData>
  <mergeCells count="4">
    <mergeCell ref="B2:E2"/>
    <mergeCell ref="B3:E3"/>
    <mergeCell ref="B4:E4"/>
    <mergeCell ref="B5:E5"/>
  </mergeCells>
  <hyperlinks>
    <hyperlink ref="B5" r:id="rId1"/>
    <hyperlink ref="B4" r:id="rId2"/>
  </hyperlinks>
  <printOptions horizontalCentered="1"/>
  <pageMargins left="0.70866141732283472" right="0.31496062992125984" top="0.35433070866141736" bottom="0.35433070866141736" header="0.31496062992125984" footer="0.31496062992125984"/>
  <pageSetup paperSize="9" scale="75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FF"/>
  </sheetPr>
  <dimension ref="A1:F151"/>
  <sheetViews>
    <sheetView view="pageBreakPreview" zoomScaleNormal="100" zoomScaleSheetLayoutView="100" workbookViewId="0">
      <selection activeCell="B12" sqref="B12"/>
    </sheetView>
  </sheetViews>
  <sheetFormatPr defaultColWidth="9.109375" defaultRowHeight="15.6" x14ac:dyDescent="0.3"/>
  <cols>
    <col min="1" max="1" width="5" style="57" bestFit="1" customWidth="1"/>
    <col min="2" max="2" width="70" style="72" bestFit="1" customWidth="1"/>
    <col min="3" max="3" width="9.109375" style="57"/>
    <col min="4" max="5" width="16" style="57" customWidth="1"/>
    <col min="6" max="16384" width="9.109375" style="56"/>
  </cols>
  <sheetData>
    <row r="1" spans="1:5" customFormat="1" x14ac:dyDescent="0.3">
      <c r="A1" s="17"/>
      <c r="B1" s="18"/>
      <c r="C1" s="17"/>
      <c r="D1" s="17"/>
      <c r="E1" s="17"/>
    </row>
    <row r="2" spans="1:5" customFormat="1" ht="17.399999999999999" x14ac:dyDescent="0.3">
      <c r="A2" s="17"/>
      <c r="B2" s="111" t="s">
        <v>548</v>
      </c>
      <c r="C2" s="111"/>
      <c r="D2" s="111"/>
      <c r="E2" s="111"/>
    </row>
    <row r="3" spans="1:5" customFormat="1" ht="17.399999999999999" x14ac:dyDescent="0.3">
      <c r="A3" s="17"/>
      <c r="B3" s="111" t="s">
        <v>549</v>
      </c>
      <c r="C3" s="111"/>
      <c r="D3" s="111"/>
      <c r="E3" s="111"/>
    </row>
    <row r="4" spans="1:5" customFormat="1" ht="18" x14ac:dyDescent="0.3">
      <c r="A4" s="17"/>
      <c r="B4" s="112" t="s">
        <v>550</v>
      </c>
      <c r="C4" s="112"/>
      <c r="D4" s="112"/>
      <c r="E4" s="112"/>
    </row>
    <row r="5" spans="1:5" customFormat="1" ht="18" x14ac:dyDescent="0.3">
      <c r="A5" s="17"/>
      <c r="B5" s="112" t="s">
        <v>551</v>
      </c>
      <c r="C5" s="112"/>
      <c r="D5" s="112"/>
      <c r="E5" s="112"/>
    </row>
    <row r="6" spans="1:5" customFormat="1" ht="11.4" customHeight="1" x14ac:dyDescent="0.3">
      <c r="A6" s="17"/>
      <c r="B6" s="18"/>
      <c r="C6" s="17"/>
      <c r="D6" s="17"/>
      <c r="E6" s="17"/>
    </row>
    <row r="7" spans="1:5" customFormat="1" ht="51" customHeight="1" thickBot="1" x14ac:dyDescent="0.35">
      <c r="A7" s="17"/>
      <c r="B7" s="108" t="s">
        <v>552</v>
      </c>
      <c r="C7" s="109"/>
      <c r="D7" s="109"/>
      <c r="E7" s="17"/>
    </row>
    <row r="8" spans="1:5" x14ac:dyDescent="0.3">
      <c r="A8" s="17"/>
      <c r="B8" s="18" t="s">
        <v>205</v>
      </c>
      <c r="C8" s="17"/>
      <c r="D8" s="17"/>
      <c r="E8" s="17"/>
    </row>
    <row r="9" spans="1:5" x14ac:dyDescent="0.3">
      <c r="A9" s="17"/>
      <c r="B9" s="110" t="s">
        <v>554</v>
      </c>
      <c r="C9" s="17"/>
      <c r="D9" s="17"/>
      <c r="E9" s="17"/>
    </row>
    <row r="10" spans="1:5" x14ac:dyDescent="0.3">
      <c r="A10" s="17"/>
      <c r="B10" s="18" t="s">
        <v>206</v>
      </c>
      <c r="C10" s="17"/>
      <c r="D10" s="17"/>
      <c r="E10" s="17"/>
    </row>
    <row r="11" spans="1:5" ht="16.2" thickBot="1" x14ac:dyDescent="0.35">
      <c r="A11" s="17"/>
      <c r="B11" s="18"/>
      <c r="C11" s="19"/>
      <c r="D11" s="17"/>
      <c r="E11" s="17"/>
    </row>
    <row r="12" spans="1:5" s="59" customFormat="1" ht="31.8" thickBot="1" x14ac:dyDescent="0.35">
      <c r="A12" s="86" t="s">
        <v>0</v>
      </c>
      <c r="B12" s="87" t="s">
        <v>1</v>
      </c>
      <c r="C12" s="87" t="s">
        <v>52</v>
      </c>
      <c r="D12" s="87" t="s">
        <v>39</v>
      </c>
      <c r="E12" s="88" t="s">
        <v>40</v>
      </c>
    </row>
    <row r="13" spans="1:5" x14ac:dyDescent="0.3">
      <c r="A13" s="12"/>
      <c r="B13" s="10" t="s">
        <v>41</v>
      </c>
      <c r="C13" s="10"/>
      <c r="D13" s="22"/>
      <c r="E13" s="22"/>
    </row>
    <row r="14" spans="1:5" x14ac:dyDescent="0.3">
      <c r="A14" s="61">
        <v>1</v>
      </c>
      <c r="B14" s="21" t="s">
        <v>207</v>
      </c>
      <c r="C14" s="51" t="s">
        <v>104</v>
      </c>
      <c r="D14" s="52">
        <f>SUMIF(СВОД!$C$13:$C$499,B14,СВОД!$E$13:$E$499)</f>
        <v>21431</v>
      </c>
      <c r="E14" s="54">
        <f t="shared" ref="E14:E22" si="0">D14*1.22</f>
        <v>26145.82</v>
      </c>
    </row>
    <row r="15" spans="1:5" x14ac:dyDescent="0.3">
      <c r="A15" s="61">
        <f t="shared" ref="A15:A22" si="1">A14+1</f>
        <v>2</v>
      </c>
      <c r="B15" s="21" t="s">
        <v>208</v>
      </c>
      <c r="C15" s="51" t="s">
        <v>104</v>
      </c>
      <c r="D15" s="52">
        <f>SUMIF(СВОД!$C$13:$C$499,B15,СВОД!$E$13:$E$499)</f>
        <v>17596</v>
      </c>
      <c r="E15" s="54">
        <f t="shared" si="0"/>
        <v>21467.119999999999</v>
      </c>
    </row>
    <row r="16" spans="1:5" x14ac:dyDescent="0.3">
      <c r="A16" s="61">
        <f t="shared" si="1"/>
        <v>3</v>
      </c>
      <c r="B16" s="21" t="s">
        <v>209</v>
      </c>
      <c r="C16" s="51" t="s">
        <v>104</v>
      </c>
      <c r="D16" s="52">
        <f>SUMIF(СВОД!$C$13:$C$499,B16,СВОД!$E$13:$E$499)</f>
        <v>14313</v>
      </c>
      <c r="E16" s="54">
        <f t="shared" si="0"/>
        <v>17461.86</v>
      </c>
    </row>
    <row r="17" spans="1:5" x14ac:dyDescent="0.3">
      <c r="A17" s="61">
        <f t="shared" si="1"/>
        <v>4</v>
      </c>
      <c r="B17" s="21" t="s">
        <v>210</v>
      </c>
      <c r="C17" s="51" t="s">
        <v>104</v>
      </c>
      <c r="D17" s="52">
        <f>SUMIF(СВОД!$C$13:$C$499,B17,СВОД!$E$13:$E$499)</f>
        <v>12329</v>
      </c>
      <c r="E17" s="54">
        <f t="shared" si="0"/>
        <v>15041.38</v>
      </c>
    </row>
    <row r="18" spans="1:5" x14ac:dyDescent="0.3">
      <c r="A18" s="61">
        <f t="shared" si="1"/>
        <v>5</v>
      </c>
      <c r="B18" s="21" t="s">
        <v>211</v>
      </c>
      <c r="C18" s="51" t="s">
        <v>104</v>
      </c>
      <c r="D18" s="52">
        <f>SUMIF(СВОД!$C$13:$C$499,B18,СВОД!$E$13:$E$499)</f>
        <v>8928</v>
      </c>
      <c r="E18" s="54">
        <f t="shared" si="0"/>
        <v>10892.16</v>
      </c>
    </row>
    <row r="19" spans="1:5" x14ac:dyDescent="0.3">
      <c r="A19" s="61">
        <f t="shared" si="1"/>
        <v>6</v>
      </c>
      <c r="B19" s="21" t="s">
        <v>212</v>
      </c>
      <c r="C19" s="51" t="s">
        <v>104</v>
      </c>
      <c r="D19" s="52">
        <f>SUMIF(СВОД!$C$13:$C$499,B19,СВОД!$E$13:$E$499)</f>
        <v>6999</v>
      </c>
      <c r="E19" s="54">
        <f t="shared" si="0"/>
        <v>8538.7800000000007</v>
      </c>
    </row>
    <row r="20" spans="1:5" x14ac:dyDescent="0.3">
      <c r="A20" s="61">
        <f t="shared" si="1"/>
        <v>7</v>
      </c>
      <c r="B20" s="21" t="s">
        <v>213</v>
      </c>
      <c r="C20" s="51" t="s">
        <v>104</v>
      </c>
      <c r="D20" s="52">
        <f>SUMIF(СВОД!$C$13:$C$499,B20,СВОД!$E$13:$E$499)</f>
        <v>5528</v>
      </c>
      <c r="E20" s="54">
        <f t="shared" si="0"/>
        <v>6744.16</v>
      </c>
    </row>
    <row r="21" spans="1:5" x14ac:dyDescent="0.3">
      <c r="A21" s="61">
        <f t="shared" si="1"/>
        <v>8</v>
      </c>
      <c r="B21" s="21" t="s">
        <v>214</v>
      </c>
      <c r="C21" s="51" t="s">
        <v>104</v>
      </c>
      <c r="D21" s="52">
        <f>SUMIF(СВОД!$C$13:$C$499,B21,СВОД!$E$13:$E$499)</f>
        <v>4329</v>
      </c>
      <c r="E21" s="54">
        <f t="shared" si="0"/>
        <v>5281.38</v>
      </c>
    </row>
    <row r="22" spans="1:5" x14ac:dyDescent="0.3">
      <c r="A22" s="61">
        <f t="shared" si="1"/>
        <v>9</v>
      </c>
      <c r="B22" s="21" t="s">
        <v>215</v>
      </c>
      <c r="C22" s="51" t="s">
        <v>104</v>
      </c>
      <c r="D22" s="52">
        <f>SUMIF(СВОД!$C$13:$C$499,B22,СВОД!$E$13:$E$499)</f>
        <v>3264</v>
      </c>
      <c r="E22" s="54">
        <f t="shared" si="0"/>
        <v>3982.08</v>
      </c>
    </row>
    <row r="23" spans="1:5" x14ac:dyDescent="0.3">
      <c r="A23" s="8"/>
      <c r="B23" s="9" t="s">
        <v>307</v>
      </c>
      <c r="C23" s="8"/>
      <c r="D23" s="15"/>
      <c r="E23" s="15"/>
    </row>
    <row r="24" spans="1:5" x14ac:dyDescent="0.3">
      <c r="A24" s="61">
        <f>A22+1</f>
        <v>10</v>
      </c>
      <c r="B24" s="21" t="s">
        <v>117</v>
      </c>
      <c r="C24" s="51" t="s">
        <v>105</v>
      </c>
      <c r="D24" s="52">
        <f>SUMIF(СВОД!$C$13:$C$499,B24,СВОД!$E$13:$E$499)</f>
        <v>43125</v>
      </c>
      <c r="E24" s="54">
        <f t="shared" ref="E24:E32" si="2">D24*1.22</f>
        <v>52612.5</v>
      </c>
    </row>
    <row r="25" spans="1:5" x14ac:dyDescent="0.3">
      <c r="A25" s="61">
        <f t="shared" ref="A25:A32" si="3">A24+1</f>
        <v>11</v>
      </c>
      <c r="B25" s="21" t="s">
        <v>118</v>
      </c>
      <c r="C25" s="51" t="s">
        <v>105</v>
      </c>
      <c r="D25" s="52">
        <f>SUMIF(СВОД!$C$13:$C$499,B25,СВОД!$E$13:$E$499)</f>
        <v>35793</v>
      </c>
      <c r="E25" s="54">
        <f t="shared" si="2"/>
        <v>43667.46</v>
      </c>
    </row>
    <row r="26" spans="1:5" x14ac:dyDescent="0.3">
      <c r="A26" s="61">
        <f t="shared" si="3"/>
        <v>12</v>
      </c>
      <c r="B26" s="21" t="s">
        <v>119</v>
      </c>
      <c r="C26" s="51" t="s">
        <v>105</v>
      </c>
      <c r="D26" s="52">
        <f>SUMIF(СВОД!$C$13:$C$499,B26,СВОД!$E$13:$E$499)</f>
        <v>31337</v>
      </c>
      <c r="E26" s="54">
        <f t="shared" si="2"/>
        <v>38231.14</v>
      </c>
    </row>
    <row r="27" spans="1:5" x14ac:dyDescent="0.3">
      <c r="A27" s="61">
        <f t="shared" si="3"/>
        <v>13</v>
      </c>
      <c r="B27" s="21" t="s">
        <v>120</v>
      </c>
      <c r="C27" s="51" t="s">
        <v>105</v>
      </c>
      <c r="D27" s="52">
        <f>SUMIF(СВОД!$C$13:$C$499,B27,СВОД!$E$13:$E$499)</f>
        <v>26048</v>
      </c>
      <c r="E27" s="54">
        <f t="shared" si="2"/>
        <v>31778.559999999998</v>
      </c>
    </row>
    <row r="28" spans="1:5" x14ac:dyDescent="0.3">
      <c r="A28" s="61">
        <f t="shared" si="3"/>
        <v>14</v>
      </c>
      <c r="B28" s="21" t="s">
        <v>121</v>
      </c>
      <c r="C28" s="51" t="s">
        <v>105</v>
      </c>
      <c r="D28" s="52">
        <f>SUMIF(СВОД!$C$13:$C$499,B28,СВОД!$E$13:$E$499)</f>
        <v>19183</v>
      </c>
      <c r="E28" s="54">
        <f t="shared" si="2"/>
        <v>23403.26</v>
      </c>
    </row>
    <row r="29" spans="1:5" x14ac:dyDescent="0.3">
      <c r="A29" s="61">
        <f t="shared" si="3"/>
        <v>15</v>
      </c>
      <c r="B29" s="21" t="s">
        <v>122</v>
      </c>
      <c r="C29" s="51" t="s">
        <v>105</v>
      </c>
      <c r="D29" s="52">
        <f>SUMIF(СВОД!$C$13:$C$499,B29,СВОД!$E$13:$E$499)</f>
        <v>16533</v>
      </c>
      <c r="E29" s="54">
        <f t="shared" si="2"/>
        <v>20170.259999999998</v>
      </c>
    </row>
    <row r="30" spans="1:5" x14ac:dyDescent="0.3">
      <c r="A30" s="61">
        <f t="shared" si="3"/>
        <v>16</v>
      </c>
      <c r="B30" s="21" t="s">
        <v>123</v>
      </c>
      <c r="C30" s="51" t="s">
        <v>105</v>
      </c>
      <c r="D30" s="52">
        <f>SUMIF(СВОД!$C$13:$C$499,B30,СВОД!$E$13:$E$499)</f>
        <v>12198</v>
      </c>
      <c r="E30" s="54">
        <f t="shared" si="2"/>
        <v>14881.56</v>
      </c>
    </row>
    <row r="31" spans="1:5" x14ac:dyDescent="0.3">
      <c r="A31" s="61">
        <f t="shared" si="3"/>
        <v>17</v>
      </c>
      <c r="B31" s="21" t="s">
        <v>124</v>
      </c>
      <c r="C31" s="51" t="s">
        <v>105</v>
      </c>
      <c r="D31" s="52">
        <f>SUMIF(СВОД!$C$13:$C$499,B31,СВОД!$E$13:$E$499)</f>
        <v>11082</v>
      </c>
      <c r="E31" s="54">
        <f t="shared" si="2"/>
        <v>13520.039999999999</v>
      </c>
    </row>
    <row r="32" spans="1:5" x14ac:dyDescent="0.3">
      <c r="A32" s="61">
        <f t="shared" si="3"/>
        <v>18</v>
      </c>
      <c r="B32" s="21" t="s">
        <v>186</v>
      </c>
      <c r="C32" s="51" t="s">
        <v>105</v>
      </c>
      <c r="D32" s="52">
        <f>SUMIF(СВОД!$C$13:$C$499,B32,СВОД!$E$13:$E$499)</f>
        <v>6659</v>
      </c>
      <c r="E32" s="54">
        <f t="shared" si="2"/>
        <v>8123.98</v>
      </c>
    </row>
    <row r="33" spans="1:5" x14ac:dyDescent="0.3">
      <c r="A33" s="8"/>
      <c r="B33" s="9" t="s">
        <v>90</v>
      </c>
      <c r="C33" s="8"/>
      <c r="D33" s="15"/>
      <c r="E33" s="15"/>
    </row>
    <row r="34" spans="1:5" x14ac:dyDescent="0.3">
      <c r="A34" s="61">
        <f>A32+1</f>
        <v>19</v>
      </c>
      <c r="B34" s="47" t="s">
        <v>469</v>
      </c>
      <c r="C34" s="51" t="s">
        <v>105</v>
      </c>
      <c r="D34" s="52">
        <f>SUMIF(СВОД!$C$13:$C$499,B34,СВОД!$E$13:$E$499)</f>
        <v>5568</v>
      </c>
      <c r="E34" s="54">
        <f t="shared" ref="E34:E39" si="4">D34*1.22</f>
        <v>6792.96</v>
      </c>
    </row>
    <row r="35" spans="1:5" ht="31.2" x14ac:dyDescent="0.3">
      <c r="A35" s="61">
        <f t="shared" ref="A35:A39" si="5">A34+1</f>
        <v>20</v>
      </c>
      <c r="B35" s="21" t="s">
        <v>468</v>
      </c>
      <c r="C35" s="51" t="s">
        <v>105</v>
      </c>
      <c r="D35" s="52">
        <f>SUMIF(СВОД!$C$13:$C$499,B35,СВОД!$E$13:$E$499)</f>
        <v>4457</v>
      </c>
      <c r="E35" s="54">
        <f t="shared" si="4"/>
        <v>5437.54</v>
      </c>
    </row>
    <row r="36" spans="1:5" x14ac:dyDescent="0.3">
      <c r="A36" s="61">
        <f t="shared" si="5"/>
        <v>21</v>
      </c>
      <c r="B36" s="21" t="s">
        <v>529</v>
      </c>
      <c r="C36" s="51" t="s">
        <v>105</v>
      </c>
      <c r="D36" s="52">
        <f>SUMIF(СВОД!$C$13:$C$499,B36,СВОД!$E$13:$E$499)</f>
        <v>4457</v>
      </c>
      <c r="E36" s="54">
        <f t="shared" si="4"/>
        <v>5437.54</v>
      </c>
    </row>
    <row r="37" spans="1:5" x14ac:dyDescent="0.3">
      <c r="A37" s="61">
        <f t="shared" si="5"/>
        <v>22</v>
      </c>
      <c r="B37" s="21" t="s">
        <v>467</v>
      </c>
      <c r="C37" s="51" t="s">
        <v>105</v>
      </c>
      <c r="D37" s="52">
        <f>SUMIF(СВОД!$C$13:$C$499,B37,СВОД!$E$13:$E$499)</f>
        <v>2884</v>
      </c>
      <c r="E37" s="54">
        <f t="shared" si="4"/>
        <v>3518.48</v>
      </c>
    </row>
    <row r="38" spans="1:5" x14ac:dyDescent="0.3">
      <c r="A38" s="61">
        <f t="shared" si="5"/>
        <v>23</v>
      </c>
      <c r="B38" s="21" t="s">
        <v>466</v>
      </c>
      <c r="C38" s="51" t="s">
        <v>105</v>
      </c>
      <c r="D38" s="52">
        <f>SUMIF(СВОД!$C$13:$C$499,B38,СВОД!$E$13:$E$499)</f>
        <v>2884</v>
      </c>
      <c r="E38" s="54">
        <f t="shared" si="4"/>
        <v>3518.48</v>
      </c>
    </row>
    <row r="39" spans="1:5" x14ac:dyDescent="0.3">
      <c r="A39" s="61">
        <f t="shared" si="5"/>
        <v>24</v>
      </c>
      <c r="B39" s="21" t="s">
        <v>465</v>
      </c>
      <c r="C39" s="51" t="s">
        <v>105</v>
      </c>
      <c r="D39" s="52">
        <f>SUMIF(СВОД!$C$13:$C$499,B39,СВОД!$E$13:$E$499)</f>
        <v>2516</v>
      </c>
      <c r="E39" s="54">
        <f t="shared" si="4"/>
        <v>3069.52</v>
      </c>
    </row>
    <row r="40" spans="1:5" x14ac:dyDescent="0.3">
      <c r="A40" s="8"/>
      <c r="B40" s="10" t="s">
        <v>44</v>
      </c>
      <c r="C40" s="11"/>
      <c r="D40" s="13"/>
      <c r="E40" s="16"/>
    </row>
    <row r="41" spans="1:5" x14ac:dyDescent="0.3">
      <c r="A41" s="61">
        <f>A39+1</f>
        <v>25</v>
      </c>
      <c r="B41" s="21" t="s">
        <v>26</v>
      </c>
      <c r="C41" s="51" t="s">
        <v>105</v>
      </c>
      <c r="D41" s="52">
        <f>SUMIF(СВОД!$C$13:$C$499,B41,СВОД!$E$13:$E$499)</f>
        <v>1643</v>
      </c>
      <c r="E41" s="54">
        <f t="shared" ref="E41:E49" si="6">D41*1.22</f>
        <v>2004.46</v>
      </c>
    </row>
    <row r="42" spans="1:5" x14ac:dyDescent="0.3">
      <c r="A42" s="61">
        <f t="shared" ref="A42:A49" si="7">A41+1</f>
        <v>26</v>
      </c>
      <c r="B42" s="21" t="s">
        <v>86</v>
      </c>
      <c r="C42" s="51" t="s">
        <v>105</v>
      </c>
      <c r="D42" s="52">
        <f>SUMIF(СВОД!$C$13:$C$499,B42,СВОД!$E$13:$E$499)</f>
        <v>1643</v>
      </c>
      <c r="E42" s="54">
        <f t="shared" si="6"/>
        <v>2004.46</v>
      </c>
    </row>
    <row r="43" spans="1:5" x14ac:dyDescent="0.3">
      <c r="A43" s="61">
        <f t="shared" si="7"/>
        <v>27</v>
      </c>
      <c r="B43" s="21" t="s">
        <v>27</v>
      </c>
      <c r="C43" s="51" t="s">
        <v>105</v>
      </c>
      <c r="D43" s="52">
        <f>SUMIF(СВОД!$C$13:$C$499,B43,СВОД!$E$13:$E$499)</f>
        <v>1526</v>
      </c>
      <c r="E43" s="54">
        <f t="shared" si="6"/>
        <v>1861.72</v>
      </c>
    </row>
    <row r="44" spans="1:5" x14ac:dyDescent="0.3">
      <c r="A44" s="61">
        <f t="shared" si="7"/>
        <v>28</v>
      </c>
      <c r="B44" s="21" t="s">
        <v>28</v>
      </c>
      <c r="C44" s="51" t="s">
        <v>105</v>
      </c>
      <c r="D44" s="52">
        <f>SUMIF(СВОД!$C$13:$C$499,B44,СВОД!$E$13:$E$499)</f>
        <v>1348</v>
      </c>
      <c r="E44" s="54">
        <f t="shared" si="6"/>
        <v>1644.56</v>
      </c>
    </row>
    <row r="45" spans="1:5" x14ac:dyDescent="0.3">
      <c r="A45" s="61">
        <f t="shared" si="7"/>
        <v>29</v>
      </c>
      <c r="B45" s="21" t="s">
        <v>29</v>
      </c>
      <c r="C45" s="51" t="s">
        <v>105</v>
      </c>
      <c r="D45" s="52">
        <f>SUMIF(СВОД!$C$13:$C$499,B45,СВОД!$E$13:$E$499)</f>
        <v>1199</v>
      </c>
      <c r="E45" s="54">
        <f t="shared" si="6"/>
        <v>1462.78</v>
      </c>
    </row>
    <row r="46" spans="1:5" x14ac:dyDescent="0.3">
      <c r="A46" s="61">
        <f t="shared" si="7"/>
        <v>30</v>
      </c>
      <c r="B46" s="21" t="s">
        <v>30</v>
      </c>
      <c r="C46" s="51" t="s">
        <v>105</v>
      </c>
      <c r="D46" s="52">
        <f>SUMIF(СВОД!$C$13:$C$499,B46,СВОД!$E$13:$E$499)</f>
        <v>1177</v>
      </c>
      <c r="E46" s="54">
        <f t="shared" si="6"/>
        <v>1435.94</v>
      </c>
    </row>
    <row r="47" spans="1:5" x14ac:dyDescent="0.3">
      <c r="A47" s="61">
        <f t="shared" si="7"/>
        <v>31</v>
      </c>
      <c r="B47" s="21" t="s">
        <v>87</v>
      </c>
      <c r="C47" s="51" t="s">
        <v>105</v>
      </c>
      <c r="D47" s="52">
        <f>SUMIF(СВОД!$C$13:$C$499,B47,СВОД!$E$13:$E$499)</f>
        <v>1145</v>
      </c>
      <c r="E47" s="54">
        <f t="shared" si="6"/>
        <v>1396.8999999999999</v>
      </c>
    </row>
    <row r="48" spans="1:5" x14ac:dyDescent="0.3">
      <c r="A48" s="61">
        <f t="shared" si="7"/>
        <v>32</v>
      </c>
      <c r="B48" s="21" t="s">
        <v>190</v>
      </c>
      <c r="C48" s="51" t="s">
        <v>105</v>
      </c>
      <c r="D48" s="52">
        <f>SUMIF(СВОД!$C$13:$C$499,B48,СВОД!$E$13:$E$499)</f>
        <v>1115</v>
      </c>
      <c r="E48" s="54">
        <f t="shared" si="6"/>
        <v>1360.3</v>
      </c>
    </row>
    <row r="49" spans="1:5" x14ac:dyDescent="0.3">
      <c r="A49" s="61">
        <f t="shared" si="7"/>
        <v>33</v>
      </c>
      <c r="B49" s="21" t="s">
        <v>191</v>
      </c>
      <c r="C49" s="51" t="s">
        <v>105</v>
      </c>
      <c r="D49" s="52">
        <f>SUMIF(СВОД!$C$13:$C$499,B49,СВОД!$E$13:$E$499)</f>
        <v>919</v>
      </c>
      <c r="E49" s="54">
        <f t="shared" si="6"/>
        <v>1121.18</v>
      </c>
    </row>
    <row r="50" spans="1:5" x14ac:dyDescent="0.3">
      <c r="A50" s="8"/>
      <c r="B50" s="9" t="s">
        <v>308</v>
      </c>
      <c r="C50" s="8"/>
      <c r="D50" s="15"/>
      <c r="E50" s="15"/>
    </row>
    <row r="51" spans="1:5" x14ac:dyDescent="0.3">
      <c r="A51" s="61">
        <f>A49+1</f>
        <v>34</v>
      </c>
      <c r="B51" s="21" t="s">
        <v>133</v>
      </c>
      <c r="C51" s="51" t="s">
        <v>105</v>
      </c>
      <c r="D51" s="52">
        <f>SUMIF(СВОД!$C$13:$C$499,B51,СВОД!$E$13:$E$499)</f>
        <v>268472</v>
      </c>
      <c r="E51" s="54">
        <f t="shared" ref="E51:E59" si="8">D51*1.22</f>
        <v>327535.83999999997</v>
      </c>
    </row>
    <row r="52" spans="1:5" x14ac:dyDescent="0.3">
      <c r="A52" s="61">
        <f t="shared" ref="A52:A59" si="9">A51+1</f>
        <v>35</v>
      </c>
      <c r="B52" s="21" t="s">
        <v>134</v>
      </c>
      <c r="C52" s="51" t="s">
        <v>105</v>
      </c>
      <c r="D52" s="52">
        <f>SUMIF(СВОД!$C$13:$C$499,B52,СВОД!$E$13:$E$499)</f>
        <v>221616</v>
      </c>
      <c r="E52" s="54">
        <f t="shared" si="8"/>
        <v>270371.52</v>
      </c>
    </row>
    <row r="53" spans="1:5" x14ac:dyDescent="0.3">
      <c r="A53" s="61">
        <f t="shared" si="9"/>
        <v>36</v>
      </c>
      <c r="B53" s="21" t="s">
        <v>135</v>
      </c>
      <c r="C53" s="51" t="s">
        <v>105</v>
      </c>
      <c r="D53" s="52">
        <f>SUMIF(СВОД!$C$13:$C$499,B53,СВОД!$E$13:$E$499)</f>
        <v>179937</v>
      </c>
      <c r="E53" s="54">
        <f t="shared" si="8"/>
        <v>219523.13999999998</v>
      </c>
    </row>
    <row r="54" spans="1:5" x14ac:dyDescent="0.3">
      <c r="A54" s="61">
        <f t="shared" si="9"/>
        <v>37</v>
      </c>
      <c r="B54" s="21" t="s">
        <v>136</v>
      </c>
      <c r="C54" s="51" t="s">
        <v>105</v>
      </c>
      <c r="D54" s="52">
        <f>SUMIF(СВОД!$C$13:$C$499,B54,СВОД!$E$13:$E$499)</f>
        <v>140319</v>
      </c>
      <c r="E54" s="54">
        <f t="shared" si="8"/>
        <v>171189.18</v>
      </c>
    </row>
    <row r="55" spans="1:5" x14ac:dyDescent="0.3">
      <c r="A55" s="61">
        <f t="shared" si="9"/>
        <v>38</v>
      </c>
      <c r="B55" s="21" t="s">
        <v>137</v>
      </c>
      <c r="C55" s="51" t="s">
        <v>105</v>
      </c>
      <c r="D55" s="52">
        <f>SUMIF(СВОД!$C$13:$C$499,B55,СВОД!$E$13:$E$499)</f>
        <v>86464</v>
      </c>
      <c r="E55" s="54">
        <f t="shared" si="8"/>
        <v>105486.08</v>
      </c>
    </row>
    <row r="56" spans="1:5" x14ac:dyDescent="0.3">
      <c r="A56" s="61">
        <f t="shared" si="9"/>
        <v>39</v>
      </c>
      <c r="B56" s="21" t="s">
        <v>138</v>
      </c>
      <c r="C56" s="51" t="s">
        <v>105</v>
      </c>
      <c r="D56" s="52">
        <f>SUMIF(СВОД!$C$13:$C$499,B56,СВОД!$E$13:$E$499)</f>
        <v>82128</v>
      </c>
      <c r="E56" s="54">
        <f t="shared" si="8"/>
        <v>100196.16</v>
      </c>
    </row>
    <row r="57" spans="1:5" x14ac:dyDescent="0.3">
      <c r="A57" s="61">
        <f t="shared" si="9"/>
        <v>40</v>
      </c>
      <c r="B57" s="21" t="s">
        <v>139</v>
      </c>
      <c r="C57" s="51" t="s">
        <v>105</v>
      </c>
      <c r="D57" s="52">
        <f>SUMIF(СВОД!$C$13:$C$499,B57,СВОД!$E$13:$E$499)</f>
        <v>56393</v>
      </c>
      <c r="E57" s="54">
        <f t="shared" si="8"/>
        <v>68799.459999999992</v>
      </c>
    </row>
    <row r="58" spans="1:5" x14ac:dyDescent="0.3">
      <c r="A58" s="61">
        <f t="shared" si="9"/>
        <v>41</v>
      </c>
      <c r="B58" s="21" t="s">
        <v>140</v>
      </c>
      <c r="C58" s="51" t="s">
        <v>105</v>
      </c>
      <c r="D58" s="52">
        <f>SUMIF(СВОД!$C$13:$C$499,B58,СВОД!$E$13:$E$499)</f>
        <v>48999</v>
      </c>
      <c r="E58" s="54">
        <f t="shared" si="8"/>
        <v>59778.78</v>
      </c>
    </row>
    <row r="59" spans="1:5" x14ac:dyDescent="0.3">
      <c r="A59" s="61">
        <f t="shared" si="9"/>
        <v>42</v>
      </c>
      <c r="B59" s="21" t="s">
        <v>188</v>
      </c>
      <c r="C59" s="51" t="s">
        <v>105</v>
      </c>
      <c r="D59" s="52">
        <f>SUMIF(СВОД!$C$13:$C$499,B59,СВОД!$E$13:$E$499)</f>
        <v>22115</v>
      </c>
      <c r="E59" s="54">
        <f t="shared" si="8"/>
        <v>26980.3</v>
      </c>
    </row>
    <row r="60" spans="1:5" x14ac:dyDescent="0.3">
      <c r="A60" s="8"/>
      <c r="B60" s="9" t="s">
        <v>309</v>
      </c>
      <c r="C60" s="8"/>
      <c r="D60" s="15"/>
      <c r="E60" s="15"/>
    </row>
    <row r="61" spans="1:5" x14ac:dyDescent="0.3">
      <c r="A61" s="61">
        <f>A59+1</f>
        <v>43</v>
      </c>
      <c r="B61" s="21" t="s">
        <v>125</v>
      </c>
      <c r="C61" s="51" t="s">
        <v>105</v>
      </c>
      <c r="D61" s="52">
        <f>SUMIF(СВОД!$C$13:$C$499,B61,СВОД!$E$13:$E$499)</f>
        <v>523761</v>
      </c>
      <c r="E61" s="54">
        <f t="shared" ref="E61:E69" si="10">D61*1.22</f>
        <v>638988.42000000004</v>
      </c>
    </row>
    <row r="62" spans="1:5" x14ac:dyDescent="0.3">
      <c r="A62" s="61">
        <f t="shared" ref="A62:A69" si="11">A61+1</f>
        <v>44</v>
      </c>
      <c r="B62" s="21" t="s">
        <v>126</v>
      </c>
      <c r="C62" s="51" t="s">
        <v>105</v>
      </c>
      <c r="D62" s="52">
        <f>SUMIF(СВОД!$C$13:$C$499,B62,СВОД!$E$13:$E$499)</f>
        <v>396562</v>
      </c>
      <c r="E62" s="54">
        <f t="shared" si="10"/>
        <v>483805.64</v>
      </c>
    </row>
    <row r="63" spans="1:5" x14ac:dyDescent="0.3">
      <c r="A63" s="61">
        <f t="shared" si="11"/>
        <v>45</v>
      </c>
      <c r="B63" s="21" t="s">
        <v>127</v>
      </c>
      <c r="C63" s="51" t="s">
        <v>105</v>
      </c>
      <c r="D63" s="52">
        <f>SUMIF(СВОД!$C$13:$C$499,B63,СВОД!$E$13:$E$499)</f>
        <v>344414</v>
      </c>
      <c r="E63" s="54">
        <f t="shared" si="10"/>
        <v>420185.08</v>
      </c>
    </row>
    <row r="64" spans="1:5" x14ac:dyDescent="0.3">
      <c r="A64" s="61">
        <f t="shared" si="11"/>
        <v>46</v>
      </c>
      <c r="B64" s="21" t="s">
        <v>128</v>
      </c>
      <c r="C64" s="51" t="s">
        <v>105</v>
      </c>
      <c r="D64" s="52">
        <f>SUMIF(СВОД!$C$13:$C$499,B64,СВОД!$E$13:$E$499)</f>
        <v>266097</v>
      </c>
      <c r="E64" s="54">
        <f t="shared" si="10"/>
        <v>324638.33999999997</v>
      </c>
    </row>
    <row r="65" spans="1:6" x14ac:dyDescent="0.3">
      <c r="A65" s="61">
        <f t="shared" si="11"/>
        <v>47</v>
      </c>
      <c r="B65" s="21" t="s">
        <v>129</v>
      </c>
      <c r="C65" s="51" t="s">
        <v>105</v>
      </c>
      <c r="D65" s="52">
        <f>SUMIF(СВОД!$C$13:$C$499,B65,СВОД!$E$13:$E$499)</f>
        <v>193146</v>
      </c>
      <c r="E65" s="54">
        <f t="shared" si="10"/>
        <v>235638.12</v>
      </c>
    </row>
    <row r="66" spans="1:6" x14ac:dyDescent="0.3">
      <c r="A66" s="61">
        <f t="shared" si="11"/>
        <v>48</v>
      </c>
      <c r="B66" s="21" t="s">
        <v>130</v>
      </c>
      <c r="C66" s="51" t="s">
        <v>105</v>
      </c>
      <c r="D66" s="52">
        <f>SUMIF(СВОД!$C$13:$C$499,B66,СВОД!$E$13:$E$499)</f>
        <v>144856</v>
      </c>
      <c r="E66" s="54">
        <f t="shared" si="10"/>
        <v>176724.32</v>
      </c>
    </row>
    <row r="67" spans="1:6" x14ac:dyDescent="0.3">
      <c r="A67" s="61">
        <f t="shared" si="11"/>
        <v>49</v>
      </c>
      <c r="B67" s="21" t="s">
        <v>131</v>
      </c>
      <c r="C67" s="51" t="s">
        <v>105</v>
      </c>
      <c r="D67" s="52">
        <f>SUMIF(СВОД!$C$13:$C$499,B67,СВОД!$E$13:$E$499)</f>
        <v>115815</v>
      </c>
      <c r="E67" s="54">
        <f t="shared" si="10"/>
        <v>141294.29999999999</v>
      </c>
    </row>
    <row r="68" spans="1:6" x14ac:dyDescent="0.3">
      <c r="A68" s="61">
        <f t="shared" si="11"/>
        <v>50</v>
      </c>
      <c r="B68" s="21" t="s">
        <v>132</v>
      </c>
      <c r="C68" s="51" t="s">
        <v>105</v>
      </c>
      <c r="D68" s="52">
        <f>SUMIF(СВОД!$C$13:$C$499,B68,СВОД!$E$13:$E$499)</f>
        <v>92570</v>
      </c>
      <c r="E68" s="54">
        <f t="shared" si="10"/>
        <v>112935.4</v>
      </c>
    </row>
    <row r="69" spans="1:6" s="57" customFormat="1" x14ac:dyDescent="0.3">
      <c r="A69" s="61">
        <f t="shared" si="11"/>
        <v>51</v>
      </c>
      <c r="B69" s="21" t="s">
        <v>187</v>
      </c>
      <c r="C69" s="51" t="s">
        <v>105</v>
      </c>
      <c r="D69" s="52">
        <f>SUMIF(СВОД!$C$13:$C$499,B69,СВОД!$E$13:$E$499)</f>
        <v>58911</v>
      </c>
      <c r="E69" s="54">
        <f t="shared" si="10"/>
        <v>71871.42</v>
      </c>
    </row>
    <row r="70" spans="1:6" s="57" customFormat="1" x14ac:dyDescent="0.3">
      <c r="A70" s="8"/>
      <c r="B70" s="9" t="s">
        <v>514</v>
      </c>
      <c r="C70" s="8"/>
      <c r="D70" s="15"/>
      <c r="E70" s="15"/>
      <c r="F70" s="56"/>
    </row>
    <row r="71" spans="1:6" s="57" customFormat="1" x14ac:dyDescent="0.3">
      <c r="A71" s="61">
        <f>A69+1</f>
        <v>52</v>
      </c>
      <c r="B71" s="21" t="s">
        <v>489</v>
      </c>
      <c r="C71" s="51" t="s">
        <v>105</v>
      </c>
      <c r="D71" s="52">
        <f>SUMIF(СВОД!$C$13:$C$499,B71,СВОД!$E$13:$E$499)</f>
        <v>576315</v>
      </c>
      <c r="E71" s="54">
        <f t="shared" ref="E71:E79" si="12">D71*1.22</f>
        <v>703104.29999999993</v>
      </c>
      <c r="F71" s="56"/>
    </row>
    <row r="72" spans="1:6" s="57" customFormat="1" x14ac:dyDescent="0.3">
      <c r="A72" s="61">
        <f>A71+1</f>
        <v>53</v>
      </c>
      <c r="B72" s="21" t="s">
        <v>490</v>
      </c>
      <c r="C72" s="51" t="s">
        <v>105</v>
      </c>
      <c r="D72" s="52">
        <f>SUMIF(СВОД!$C$13:$C$499,B72,СВОД!$E$13:$E$499)</f>
        <v>455385</v>
      </c>
      <c r="E72" s="54">
        <f t="shared" si="12"/>
        <v>555569.69999999995</v>
      </c>
      <c r="F72" s="56"/>
    </row>
    <row r="73" spans="1:6" s="57" customFormat="1" x14ac:dyDescent="0.3">
      <c r="A73" s="61">
        <f t="shared" ref="A73:A79" si="13">A72+1</f>
        <v>54</v>
      </c>
      <c r="B73" s="21" t="s">
        <v>491</v>
      </c>
      <c r="C73" s="51" t="s">
        <v>105</v>
      </c>
      <c r="D73" s="52">
        <f>SUMIF(СВОД!$C$13:$C$499,B73,СВОД!$E$13:$E$499)</f>
        <v>416640</v>
      </c>
      <c r="E73" s="54">
        <f t="shared" si="12"/>
        <v>508300.79999999999</v>
      </c>
      <c r="F73" s="56"/>
    </row>
    <row r="74" spans="1:6" s="57" customFormat="1" x14ac:dyDescent="0.3">
      <c r="A74" s="61">
        <f t="shared" si="13"/>
        <v>55</v>
      </c>
      <c r="B74" s="21" t="s">
        <v>492</v>
      </c>
      <c r="C74" s="51" t="s">
        <v>105</v>
      </c>
      <c r="D74" s="52">
        <f>SUMIF(СВОД!$C$13:$C$499,B74,СВОД!$E$13:$E$499)</f>
        <v>310184</v>
      </c>
      <c r="E74" s="54">
        <f t="shared" si="12"/>
        <v>378424.48</v>
      </c>
      <c r="F74" s="56"/>
    </row>
    <row r="75" spans="1:6" s="57" customFormat="1" x14ac:dyDescent="0.3">
      <c r="A75" s="61">
        <f t="shared" si="13"/>
        <v>56</v>
      </c>
      <c r="B75" s="21" t="s">
        <v>493</v>
      </c>
      <c r="C75" s="51" t="s">
        <v>105</v>
      </c>
      <c r="D75" s="52">
        <f>SUMIF(СВОД!$C$13:$C$499,B75,СВОД!$E$13:$E$499)</f>
        <v>238084</v>
      </c>
      <c r="E75" s="54">
        <f t="shared" si="12"/>
        <v>290462.48</v>
      </c>
      <c r="F75" s="56"/>
    </row>
    <row r="76" spans="1:6" s="57" customFormat="1" x14ac:dyDescent="0.3">
      <c r="A76" s="61">
        <f t="shared" si="13"/>
        <v>57</v>
      </c>
      <c r="B76" s="21" t="s">
        <v>494</v>
      </c>
      <c r="C76" s="51" t="s">
        <v>105</v>
      </c>
      <c r="D76" s="52">
        <f>SUMIF(СВОД!$C$13:$C$499,B76,СВОД!$E$13:$E$499)</f>
        <v>205104</v>
      </c>
      <c r="E76" s="54">
        <f t="shared" si="12"/>
        <v>250226.88</v>
      </c>
      <c r="F76" s="56"/>
    </row>
    <row r="77" spans="1:6" s="57" customFormat="1" x14ac:dyDescent="0.3">
      <c r="A77" s="61">
        <f t="shared" si="13"/>
        <v>58</v>
      </c>
      <c r="B77" s="21" t="s">
        <v>495</v>
      </c>
      <c r="C77" s="51" t="s">
        <v>105</v>
      </c>
      <c r="D77" s="52">
        <f>SUMIF(СВОД!$C$13:$C$499,B77,СВОД!$E$13:$E$499)</f>
        <v>144544</v>
      </c>
      <c r="E77" s="54">
        <f t="shared" si="12"/>
        <v>176343.67999999999</v>
      </c>
      <c r="F77" s="56"/>
    </row>
    <row r="78" spans="1:6" s="57" customFormat="1" x14ac:dyDescent="0.3">
      <c r="A78" s="61">
        <f t="shared" si="13"/>
        <v>59</v>
      </c>
      <c r="B78" s="21" t="s">
        <v>496</v>
      </c>
      <c r="C78" s="51" t="s">
        <v>105</v>
      </c>
      <c r="D78" s="52">
        <f>SUMIF(СВОД!$C$13:$C$499,B78,СВОД!$E$13:$E$499)</f>
        <v>128074</v>
      </c>
      <c r="E78" s="54">
        <f t="shared" si="12"/>
        <v>156250.28</v>
      </c>
      <c r="F78" s="56"/>
    </row>
    <row r="79" spans="1:6" s="57" customFormat="1" x14ac:dyDescent="0.3">
      <c r="A79" s="61">
        <f t="shared" si="13"/>
        <v>60</v>
      </c>
      <c r="B79" s="21" t="s">
        <v>516</v>
      </c>
      <c r="C79" s="51" t="s">
        <v>105</v>
      </c>
      <c r="D79" s="52">
        <f>SUMIF(СВОД!$C$13:$C$499,B79,СВОД!$E$13:$E$499)</f>
        <v>65079</v>
      </c>
      <c r="E79" s="54">
        <f t="shared" si="12"/>
        <v>79396.38</v>
      </c>
      <c r="F79" s="56"/>
    </row>
    <row r="80" spans="1:6" s="57" customFormat="1" x14ac:dyDescent="0.3">
      <c r="A80" s="8"/>
      <c r="B80" s="9" t="s">
        <v>515</v>
      </c>
      <c r="C80" s="8"/>
      <c r="D80" s="15"/>
      <c r="E80" s="15"/>
      <c r="F80" s="56"/>
    </row>
    <row r="81" spans="1:6" s="57" customFormat="1" x14ac:dyDescent="0.3">
      <c r="A81" s="61">
        <f>A79+1</f>
        <v>61</v>
      </c>
      <c r="B81" s="21" t="s">
        <v>497</v>
      </c>
      <c r="C81" s="51" t="s">
        <v>105</v>
      </c>
      <c r="D81" s="52">
        <f>SUMIF(СВОД!$C$13:$C$499,B81,СВОД!$E$13:$E$499)</f>
        <v>576803</v>
      </c>
      <c r="E81" s="54">
        <f t="shared" ref="E81:E89" si="14">D81*1.22</f>
        <v>703699.66</v>
      </c>
      <c r="F81" s="56"/>
    </row>
    <row r="82" spans="1:6" s="57" customFormat="1" x14ac:dyDescent="0.3">
      <c r="A82" s="61">
        <f>A81+1</f>
        <v>62</v>
      </c>
      <c r="B82" s="21" t="s">
        <v>498</v>
      </c>
      <c r="C82" s="51" t="s">
        <v>105</v>
      </c>
      <c r="D82" s="52">
        <f>SUMIF(СВОД!$C$13:$C$499,B82,СВОД!$E$13:$E$499)</f>
        <v>453073</v>
      </c>
      <c r="E82" s="54">
        <f t="shared" si="14"/>
        <v>552749.05999999994</v>
      </c>
      <c r="F82" s="56"/>
    </row>
    <row r="83" spans="1:6" s="57" customFormat="1" x14ac:dyDescent="0.3">
      <c r="A83" s="61">
        <f t="shared" ref="A83:A89" si="15">A82+1</f>
        <v>63</v>
      </c>
      <c r="B83" s="21" t="s">
        <v>499</v>
      </c>
      <c r="C83" s="51" t="s">
        <v>105</v>
      </c>
      <c r="D83" s="52">
        <f>SUMIF(СВОД!$C$13:$C$499,B83,СВОД!$E$13:$E$499)</f>
        <v>415221</v>
      </c>
      <c r="E83" s="54">
        <f t="shared" si="14"/>
        <v>506569.62</v>
      </c>
      <c r="F83" s="56"/>
    </row>
    <row r="84" spans="1:6" s="57" customFormat="1" x14ac:dyDescent="0.3">
      <c r="A84" s="61">
        <f t="shared" si="15"/>
        <v>64</v>
      </c>
      <c r="B84" s="21" t="s">
        <v>500</v>
      </c>
      <c r="C84" s="51" t="s">
        <v>105</v>
      </c>
      <c r="D84" s="52">
        <f>SUMIF(СВОД!$C$13:$C$499,B84,СВОД!$E$13:$E$499)</f>
        <v>304198</v>
      </c>
      <c r="E84" s="54">
        <f t="shared" si="14"/>
        <v>371121.56</v>
      </c>
      <c r="F84" s="56"/>
    </row>
    <row r="85" spans="1:6" s="57" customFormat="1" x14ac:dyDescent="0.3">
      <c r="A85" s="61">
        <f t="shared" si="15"/>
        <v>65</v>
      </c>
      <c r="B85" s="21" t="s">
        <v>501</v>
      </c>
      <c r="C85" s="51" t="s">
        <v>105</v>
      </c>
      <c r="D85" s="52">
        <f>SUMIF(СВОД!$C$13:$C$499,B85,СВОД!$E$13:$E$499)</f>
        <v>239354</v>
      </c>
      <c r="E85" s="54">
        <f t="shared" si="14"/>
        <v>292011.88</v>
      </c>
      <c r="F85" s="56"/>
    </row>
    <row r="86" spans="1:6" s="57" customFormat="1" x14ac:dyDescent="0.3">
      <c r="A86" s="61">
        <f t="shared" si="15"/>
        <v>66</v>
      </c>
      <c r="B86" s="21" t="s">
        <v>502</v>
      </c>
      <c r="C86" s="51" t="s">
        <v>105</v>
      </c>
      <c r="D86" s="52">
        <f>SUMIF(СВОД!$C$13:$C$499,B86,СВОД!$E$13:$E$499)</f>
        <v>225629</v>
      </c>
      <c r="E86" s="54">
        <f t="shared" si="14"/>
        <v>275267.38</v>
      </c>
      <c r="F86" s="56"/>
    </row>
    <row r="87" spans="1:6" s="57" customFormat="1" x14ac:dyDescent="0.3">
      <c r="A87" s="61">
        <f t="shared" si="15"/>
        <v>67</v>
      </c>
      <c r="B87" s="21" t="s">
        <v>503</v>
      </c>
      <c r="C87" s="51" t="s">
        <v>105</v>
      </c>
      <c r="D87" s="52">
        <f>SUMIF(СВОД!$C$13:$C$499,B87,СВОД!$E$13:$E$499)</f>
        <v>160546</v>
      </c>
      <c r="E87" s="54">
        <f t="shared" si="14"/>
        <v>195866.12</v>
      </c>
      <c r="F87" s="56"/>
    </row>
    <row r="88" spans="1:6" s="57" customFormat="1" x14ac:dyDescent="0.3">
      <c r="A88" s="61">
        <f t="shared" si="15"/>
        <v>68</v>
      </c>
      <c r="B88" s="21" t="s">
        <v>504</v>
      </c>
      <c r="C88" s="51" t="s">
        <v>105</v>
      </c>
      <c r="D88" s="52">
        <f>SUMIF(СВОД!$C$13:$C$499,B88,СВОД!$E$13:$E$499)</f>
        <v>138647</v>
      </c>
      <c r="E88" s="54">
        <f t="shared" si="14"/>
        <v>169149.34</v>
      </c>
      <c r="F88" s="56"/>
    </row>
    <row r="89" spans="1:6" s="57" customFormat="1" x14ac:dyDescent="0.3">
      <c r="A89" s="61">
        <f t="shared" si="15"/>
        <v>69</v>
      </c>
      <c r="B89" s="21" t="s">
        <v>517</v>
      </c>
      <c r="C89" s="51" t="s">
        <v>105</v>
      </c>
      <c r="D89" s="52">
        <f>SUMIF(СВОД!$C$13:$C$499,B89,СВОД!$E$13:$E$499)</f>
        <v>75327</v>
      </c>
      <c r="E89" s="54">
        <f t="shared" si="14"/>
        <v>91898.94</v>
      </c>
      <c r="F89" s="56"/>
    </row>
    <row r="90" spans="1:6" s="57" customFormat="1" x14ac:dyDescent="0.3">
      <c r="A90" s="8"/>
      <c r="B90" s="9" t="s">
        <v>480</v>
      </c>
      <c r="C90" s="8"/>
      <c r="D90" s="15"/>
      <c r="E90" s="15"/>
      <c r="F90" s="56"/>
    </row>
    <row r="91" spans="1:6" s="57" customFormat="1" x14ac:dyDescent="0.3">
      <c r="A91" s="61">
        <f>A89+1</f>
        <v>70</v>
      </c>
      <c r="B91" s="21" t="s">
        <v>481</v>
      </c>
      <c r="C91" s="51" t="s">
        <v>105</v>
      </c>
      <c r="D91" s="52">
        <f>SUMIF(СВОД!$C$13:$C$499,B91,СВОД!$E$13:$E$499)</f>
        <v>409782</v>
      </c>
      <c r="E91" s="54">
        <f t="shared" ref="E91:E99" si="16">D91*1.22</f>
        <v>499934.04</v>
      </c>
      <c r="F91" s="56"/>
    </row>
    <row r="92" spans="1:6" s="57" customFormat="1" x14ac:dyDescent="0.3">
      <c r="A92" s="61">
        <f>A91+1</f>
        <v>71</v>
      </c>
      <c r="B92" s="21" t="s">
        <v>482</v>
      </c>
      <c r="C92" s="51" t="s">
        <v>105</v>
      </c>
      <c r="D92" s="52">
        <f>SUMIF(СВОД!$C$13:$C$499,B92,СВОД!$E$13:$E$499)</f>
        <v>310132</v>
      </c>
      <c r="E92" s="54">
        <f t="shared" si="16"/>
        <v>378361.04</v>
      </c>
      <c r="F92" s="56"/>
    </row>
    <row r="93" spans="1:6" s="57" customFormat="1" x14ac:dyDescent="0.3">
      <c r="A93" s="61">
        <f t="shared" ref="A93:A99" si="17">A92+1</f>
        <v>72</v>
      </c>
      <c r="B93" s="21" t="s">
        <v>483</v>
      </c>
      <c r="C93" s="51" t="s">
        <v>105</v>
      </c>
      <c r="D93" s="52">
        <f>SUMIF(СВОД!$C$13:$C$499,B93,СВОД!$E$13:$E$499)</f>
        <v>285550</v>
      </c>
      <c r="E93" s="54">
        <f t="shared" si="16"/>
        <v>348371</v>
      </c>
      <c r="F93" s="56"/>
    </row>
    <row r="94" spans="1:6" s="57" customFormat="1" x14ac:dyDescent="0.3">
      <c r="A94" s="61">
        <f t="shared" si="17"/>
        <v>73</v>
      </c>
      <c r="B94" s="21" t="s">
        <v>484</v>
      </c>
      <c r="C94" s="51" t="s">
        <v>105</v>
      </c>
      <c r="D94" s="52">
        <f>SUMIF(СВОД!$C$13:$C$499,B94,СВОД!$E$13:$E$499)</f>
        <v>205937</v>
      </c>
      <c r="E94" s="54">
        <f t="shared" si="16"/>
        <v>251243.13999999998</v>
      </c>
      <c r="F94" s="56"/>
    </row>
    <row r="95" spans="1:6" s="57" customFormat="1" x14ac:dyDescent="0.3">
      <c r="A95" s="61">
        <f t="shared" si="17"/>
        <v>74</v>
      </c>
      <c r="B95" s="21" t="s">
        <v>485</v>
      </c>
      <c r="C95" s="51" t="s">
        <v>105</v>
      </c>
      <c r="D95" s="52">
        <f>SUMIF(СВОД!$C$13:$C$499,B95,СВОД!$E$13:$E$499)</f>
        <v>156073</v>
      </c>
      <c r="E95" s="54">
        <f t="shared" si="16"/>
        <v>190409.06</v>
      </c>
      <c r="F95" s="56"/>
    </row>
    <row r="96" spans="1:6" s="57" customFormat="1" x14ac:dyDescent="0.3">
      <c r="A96" s="61">
        <f t="shared" si="17"/>
        <v>75</v>
      </c>
      <c r="B96" s="21" t="s">
        <v>486</v>
      </c>
      <c r="C96" s="51" t="s">
        <v>105</v>
      </c>
      <c r="D96" s="52">
        <f>SUMIF(СВОД!$C$13:$C$499,B96,СВОД!$E$13:$E$499)</f>
        <v>136348</v>
      </c>
      <c r="E96" s="54">
        <f t="shared" si="16"/>
        <v>166344.56</v>
      </c>
      <c r="F96" s="56"/>
    </row>
    <row r="97" spans="1:6" s="57" customFormat="1" x14ac:dyDescent="0.3">
      <c r="A97" s="61">
        <f t="shared" si="17"/>
        <v>76</v>
      </c>
      <c r="B97" s="21" t="s">
        <v>487</v>
      </c>
      <c r="C97" s="51" t="s">
        <v>105</v>
      </c>
      <c r="D97" s="52">
        <f>SUMIF(СВОД!$C$13:$C$499,B97,СВОД!$E$13:$E$499)</f>
        <v>96244</v>
      </c>
      <c r="E97" s="54">
        <f t="shared" si="16"/>
        <v>117417.68</v>
      </c>
      <c r="F97" s="56"/>
    </row>
    <row r="98" spans="1:6" s="57" customFormat="1" x14ac:dyDescent="0.3">
      <c r="A98" s="61">
        <f t="shared" si="17"/>
        <v>77</v>
      </c>
      <c r="B98" s="21" t="s">
        <v>488</v>
      </c>
      <c r="C98" s="51" t="s">
        <v>105</v>
      </c>
      <c r="D98" s="52">
        <f>SUMIF(СВОД!$C$13:$C$499,B98,СВОД!$E$13:$E$499)</f>
        <v>82794</v>
      </c>
      <c r="E98" s="54">
        <f t="shared" si="16"/>
        <v>101008.68</v>
      </c>
      <c r="F98" s="56"/>
    </row>
    <row r="99" spans="1:6" s="57" customFormat="1" x14ac:dyDescent="0.3">
      <c r="A99" s="61">
        <f t="shared" si="17"/>
        <v>78</v>
      </c>
      <c r="B99" s="21" t="s">
        <v>518</v>
      </c>
      <c r="C99" s="51" t="s">
        <v>105</v>
      </c>
      <c r="D99" s="52">
        <f>SUMIF(СВОД!$C$13:$C$499,B99,СВОД!$E$13:$E$499)</f>
        <v>39580</v>
      </c>
      <c r="E99" s="54">
        <f t="shared" si="16"/>
        <v>48287.6</v>
      </c>
      <c r="F99" s="56"/>
    </row>
    <row r="100" spans="1:6" s="57" customFormat="1" x14ac:dyDescent="0.3">
      <c r="A100" s="8"/>
      <c r="B100" s="9" t="s">
        <v>45</v>
      </c>
      <c r="C100" s="8"/>
      <c r="D100" s="15"/>
      <c r="E100" s="15"/>
    </row>
    <row r="101" spans="1:6" x14ac:dyDescent="0.3">
      <c r="A101" s="61">
        <f>A99+1</f>
        <v>79</v>
      </c>
      <c r="B101" s="50" t="s">
        <v>440</v>
      </c>
      <c r="C101" s="51" t="s">
        <v>105</v>
      </c>
      <c r="D101" s="52">
        <f>SUMIF(СВОД!$C$13:$C$499,B101,СВОД!$E$13:$E$499)</f>
        <v>11552</v>
      </c>
      <c r="E101" s="54">
        <f t="shared" ref="E101:E109" si="18">D101*1.22</f>
        <v>14093.44</v>
      </c>
    </row>
    <row r="102" spans="1:6" x14ac:dyDescent="0.3">
      <c r="A102" s="61">
        <f t="shared" ref="A102:A109" si="19">A101+1</f>
        <v>80</v>
      </c>
      <c r="B102" s="50" t="s">
        <v>441</v>
      </c>
      <c r="C102" s="51" t="s">
        <v>105</v>
      </c>
      <c r="D102" s="52">
        <f>SUMIF(СВОД!$C$13:$C$499,B102,СВОД!$E$13:$E$499)</f>
        <v>10611</v>
      </c>
      <c r="E102" s="54">
        <f t="shared" si="18"/>
        <v>12945.42</v>
      </c>
    </row>
    <row r="103" spans="1:6" x14ac:dyDescent="0.3">
      <c r="A103" s="61">
        <f t="shared" si="19"/>
        <v>81</v>
      </c>
      <c r="B103" s="50" t="s">
        <v>442</v>
      </c>
      <c r="C103" s="51" t="s">
        <v>105</v>
      </c>
      <c r="D103" s="52">
        <f>SUMIF(СВОД!$C$13:$C$499,B103,СВОД!$E$13:$E$499)</f>
        <v>9522</v>
      </c>
      <c r="E103" s="54">
        <f t="shared" si="18"/>
        <v>11616.84</v>
      </c>
    </row>
    <row r="104" spans="1:6" x14ac:dyDescent="0.3">
      <c r="A104" s="61">
        <f t="shared" si="19"/>
        <v>82</v>
      </c>
      <c r="B104" s="21" t="s">
        <v>36</v>
      </c>
      <c r="C104" s="51" t="s">
        <v>105</v>
      </c>
      <c r="D104" s="52">
        <f>SUMIF(СВОД!$C$13:$C$499,B104,СВОД!$E$13:$E$499)</f>
        <v>8582</v>
      </c>
      <c r="E104" s="54">
        <f t="shared" si="18"/>
        <v>10470.039999999999</v>
      </c>
    </row>
    <row r="105" spans="1:6" x14ac:dyDescent="0.3">
      <c r="A105" s="61">
        <f t="shared" si="19"/>
        <v>83</v>
      </c>
      <c r="B105" s="21" t="s">
        <v>37</v>
      </c>
      <c r="C105" s="51" t="s">
        <v>105</v>
      </c>
      <c r="D105" s="52">
        <f>SUMIF(СВОД!$C$13:$C$499,B105,СВОД!$E$13:$E$499)</f>
        <v>8209</v>
      </c>
      <c r="E105" s="54">
        <f t="shared" si="18"/>
        <v>10014.98</v>
      </c>
    </row>
    <row r="106" spans="1:6" x14ac:dyDescent="0.3">
      <c r="A106" s="61">
        <f t="shared" si="19"/>
        <v>84</v>
      </c>
      <c r="B106" s="21" t="s">
        <v>38</v>
      </c>
      <c r="C106" s="51" t="s">
        <v>105</v>
      </c>
      <c r="D106" s="52">
        <f>SUMIF(СВОД!$C$13:$C$499,B106,СВОД!$E$13:$E$499)</f>
        <v>7464</v>
      </c>
      <c r="E106" s="54">
        <f t="shared" si="18"/>
        <v>9106.08</v>
      </c>
    </row>
    <row r="107" spans="1:6" x14ac:dyDescent="0.3">
      <c r="A107" s="61">
        <f t="shared" si="19"/>
        <v>85</v>
      </c>
      <c r="B107" s="21" t="s">
        <v>89</v>
      </c>
      <c r="C107" s="51" t="s">
        <v>105</v>
      </c>
      <c r="D107" s="52">
        <f>SUMIF(СВОД!$C$13:$C$499,B107,СВОД!$E$13:$E$499)</f>
        <v>7296</v>
      </c>
      <c r="E107" s="54">
        <f t="shared" si="18"/>
        <v>8901.119999999999</v>
      </c>
    </row>
    <row r="108" spans="1:6" x14ac:dyDescent="0.3">
      <c r="A108" s="61">
        <f t="shared" si="19"/>
        <v>86</v>
      </c>
      <c r="B108" s="21" t="s">
        <v>194</v>
      </c>
      <c r="C108" s="51" t="s">
        <v>105</v>
      </c>
      <c r="D108" s="52">
        <f>SUMIF(СВОД!$C$13:$C$499,B108,СВОД!$E$13:$E$499)</f>
        <v>7153</v>
      </c>
      <c r="E108" s="54">
        <f t="shared" si="18"/>
        <v>8726.66</v>
      </c>
    </row>
    <row r="109" spans="1:6" x14ac:dyDescent="0.3">
      <c r="A109" s="61">
        <f t="shared" si="19"/>
        <v>87</v>
      </c>
      <c r="B109" s="21" t="s">
        <v>195</v>
      </c>
      <c r="C109" s="51" t="s">
        <v>105</v>
      </c>
      <c r="D109" s="52">
        <f>SUMIF(СВОД!$C$13:$C$499,B109,СВОД!$E$13:$E$499)</f>
        <v>7074</v>
      </c>
      <c r="E109" s="54">
        <f t="shared" si="18"/>
        <v>8630.2800000000007</v>
      </c>
    </row>
    <row r="110" spans="1:6" x14ac:dyDescent="0.3">
      <c r="A110" s="73" t="s">
        <v>505</v>
      </c>
      <c r="B110" s="73"/>
      <c r="C110" s="73"/>
      <c r="D110" s="73"/>
      <c r="E110" s="73"/>
    </row>
    <row r="111" spans="1:6" x14ac:dyDescent="0.3">
      <c r="A111" s="61">
        <f>A109+1</f>
        <v>88</v>
      </c>
      <c r="B111" s="50" t="s">
        <v>507</v>
      </c>
      <c r="C111" s="51" t="s">
        <v>105</v>
      </c>
      <c r="D111" s="52">
        <f>SUMIF(СВОД!$C$13:$C$499,B111,СВОД!$E$13:$E$499)</f>
        <v>7715</v>
      </c>
      <c r="E111" s="54">
        <f t="shared" ref="E111:E119" si="20">D111*1.22</f>
        <v>9412.2999999999993</v>
      </c>
    </row>
    <row r="112" spans="1:6" x14ac:dyDescent="0.3">
      <c r="A112" s="61">
        <f t="shared" ref="A112:A119" si="21">A111+1</f>
        <v>89</v>
      </c>
      <c r="B112" s="50" t="s">
        <v>508</v>
      </c>
      <c r="C112" s="51" t="s">
        <v>105</v>
      </c>
      <c r="D112" s="52">
        <f>SUMIF(СВОД!$C$13:$C$499,B112,СВОД!$E$13:$E$499)</f>
        <v>7550</v>
      </c>
      <c r="E112" s="54">
        <f t="shared" si="20"/>
        <v>9211</v>
      </c>
    </row>
    <row r="113" spans="1:5" x14ac:dyDescent="0.3">
      <c r="A113" s="61">
        <f t="shared" si="21"/>
        <v>90</v>
      </c>
      <c r="B113" s="50" t="s">
        <v>509</v>
      </c>
      <c r="C113" s="51" t="s">
        <v>105</v>
      </c>
      <c r="D113" s="52">
        <f>SUMIF(СВОД!$C$13:$C$499,B113,СВОД!$E$13:$E$499)</f>
        <v>6664</v>
      </c>
      <c r="E113" s="54">
        <f t="shared" si="20"/>
        <v>8130.08</v>
      </c>
    </row>
    <row r="114" spans="1:5" x14ac:dyDescent="0.3">
      <c r="A114" s="61">
        <f t="shared" si="21"/>
        <v>91</v>
      </c>
      <c r="B114" s="21" t="s">
        <v>510</v>
      </c>
      <c r="C114" s="51" t="s">
        <v>105</v>
      </c>
      <c r="D114" s="52">
        <f>SUMIF(СВОД!$C$13:$C$499,B114,СВОД!$E$13:$E$499)</f>
        <v>6002</v>
      </c>
      <c r="E114" s="54">
        <f t="shared" si="20"/>
        <v>7322.44</v>
      </c>
    </row>
    <row r="115" spans="1:5" x14ac:dyDescent="0.3">
      <c r="A115" s="61">
        <f t="shared" si="21"/>
        <v>92</v>
      </c>
      <c r="B115" s="21" t="s">
        <v>511</v>
      </c>
      <c r="C115" s="51" t="s">
        <v>105</v>
      </c>
      <c r="D115" s="52">
        <f>SUMIF(СВОД!$C$13:$C$499,B115,СВОД!$E$13:$E$499)</f>
        <v>5432</v>
      </c>
      <c r="E115" s="54">
        <f t="shared" si="20"/>
        <v>6627.04</v>
      </c>
    </row>
    <row r="116" spans="1:5" x14ac:dyDescent="0.3">
      <c r="A116" s="61">
        <f t="shared" si="21"/>
        <v>93</v>
      </c>
      <c r="B116" s="21" t="s">
        <v>512</v>
      </c>
      <c r="C116" s="51" t="s">
        <v>105</v>
      </c>
      <c r="D116" s="52">
        <f>SUMIF(СВОД!$C$13:$C$499,B116,СВОД!$E$13:$E$499)</f>
        <v>4864</v>
      </c>
      <c r="E116" s="54">
        <f t="shared" si="20"/>
        <v>5934.08</v>
      </c>
    </row>
    <row r="117" spans="1:5" x14ac:dyDescent="0.3">
      <c r="A117" s="61">
        <f t="shared" si="21"/>
        <v>94</v>
      </c>
      <c r="B117" s="21" t="s">
        <v>513</v>
      </c>
      <c r="C117" s="51" t="s">
        <v>105</v>
      </c>
      <c r="D117" s="52">
        <f>SUMIF(СВОД!$C$13:$C$499,B117,СВОД!$E$13:$E$499)</f>
        <v>4557</v>
      </c>
      <c r="E117" s="54">
        <f t="shared" si="20"/>
        <v>5559.54</v>
      </c>
    </row>
    <row r="118" spans="1:5" x14ac:dyDescent="0.3">
      <c r="A118" s="61">
        <f t="shared" si="21"/>
        <v>95</v>
      </c>
      <c r="B118" s="21" t="s">
        <v>522</v>
      </c>
      <c r="C118" s="51" t="s">
        <v>105</v>
      </c>
      <c r="D118" s="52">
        <f>SUMIF(СВОД!$C$13:$C$499,B118,СВОД!$E$13:$E$499)</f>
        <v>4159</v>
      </c>
      <c r="E118" s="54">
        <f t="shared" si="20"/>
        <v>5073.9799999999996</v>
      </c>
    </row>
    <row r="119" spans="1:5" x14ac:dyDescent="0.3">
      <c r="A119" s="61">
        <f t="shared" si="21"/>
        <v>96</v>
      </c>
      <c r="B119" s="21" t="s">
        <v>523</v>
      </c>
      <c r="C119" s="51" t="s">
        <v>105</v>
      </c>
      <c r="D119" s="52">
        <f>SUMIF(СВОД!$C$13:$C$499,B119,СВОД!$E$13:$E$499)</f>
        <v>3727</v>
      </c>
      <c r="E119" s="54">
        <f t="shared" si="20"/>
        <v>4546.9399999999996</v>
      </c>
    </row>
    <row r="120" spans="1:5" x14ac:dyDescent="0.3">
      <c r="A120" s="8"/>
      <c r="B120" s="9" t="s">
        <v>51</v>
      </c>
      <c r="C120" s="8"/>
      <c r="D120" s="15"/>
      <c r="E120" s="15"/>
    </row>
    <row r="121" spans="1:5" x14ac:dyDescent="0.3">
      <c r="A121" s="61">
        <f>A119+1</f>
        <v>97</v>
      </c>
      <c r="B121" s="21" t="s">
        <v>31</v>
      </c>
      <c r="C121" s="51" t="s">
        <v>105</v>
      </c>
      <c r="D121" s="52">
        <f>SUMIF([1]СВОД!$C$13:$C$499,B121,[1]СВОД!$E$13:$E$499)</f>
        <v>92857</v>
      </c>
      <c r="E121" s="54">
        <f>D121*1.22</f>
        <v>113285.54</v>
      </c>
    </row>
    <row r="122" spans="1:5" x14ac:dyDescent="0.3">
      <c r="A122" s="61">
        <f t="shared" ref="A122:A124" si="22">A121+1</f>
        <v>98</v>
      </c>
      <c r="B122" s="21" t="s">
        <v>88</v>
      </c>
      <c r="C122" s="51" t="s">
        <v>105</v>
      </c>
      <c r="D122" s="52">
        <f>SUMIF([1]СВОД!$C$13:$C$499,B122,[1]СВОД!$E$13:$E$499)</f>
        <v>88901</v>
      </c>
      <c r="E122" s="54">
        <f>D122*1.22</f>
        <v>108459.22</v>
      </c>
    </row>
    <row r="123" spans="1:5" x14ac:dyDescent="0.3">
      <c r="A123" s="61">
        <f>A122+1</f>
        <v>99</v>
      </c>
      <c r="B123" s="21" t="s">
        <v>32</v>
      </c>
      <c r="C123" s="51" t="s">
        <v>105</v>
      </c>
      <c r="D123" s="52">
        <f>SUMIF([1]СВОД!$C$13:$C$499,B123,[1]СВОД!$E$13:$E$499)</f>
        <v>73531</v>
      </c>
      <c r="E123" s="54">
        <f>D123*1.22</f>
        <v>89707.819999999992</v>
      </c>
    </row>
    <row r="124" spans="1:5" x14ac:dyDescent="0.3">
      <c r="A124" s="61">
        <f t="shared" si="22"/>
        <v>100</v>
      </c>
      <c r="B124" s="21" t="s">
        <v>34</v>
      </c>
      <c r="C124" s="51" t="s">
        <v>105</v>
      </c>
      <c r="D124" s="52">
        <f>SUMIF([1]СВОД!$C$13:$C$499,B124,[1]СВОД!$E$13:$E$499)</f>
        <v>55206</v>
      </c>
      <c r="E124" s="54">
        <f>D124*1.22</f>
        <v>67351.319999999992</v>
      </c>
    </row>
    <row r="125" spans="1:5" x14ac:dyDescent="0.3">
      <c r="A125" s="8"/>
      <c r="B125" s="9" t="s">
        <v>46</v>
      </c>
      <c r="C125" s="8"/>
      <c r="D125" s="15"/>
      <c r="E125" s="15"/>
    </row>
    <row r="126" spans="1:5" x14ac:dyDescent="0.3">
      <c r="A126" s="61">
        <f>A124+1</f>
        <v>101</v>
      </c>
      <c r="B126" s="95" t="s">
        <v>537</v>
      </c>
      <c r="C126" s="51" t="s">
        <v>105</v>
      </c>
      <c r="D126" s="52">
        <f>SUMIF(СВОД!$C$13:$C$499,B126,СВОД!$E$13:$E$499)</f>
        <v>11282</v>
      </c>
      <c r="E126" s="54">
        <f>D126*1.22</f>
        <v>13764.039999999999</v>
      </c>
    </row>
    <row r="127" spans="1:5" x14ac:dyDescent="0.3">
      <c r="A127" s="61">
        <f t="shared" ref="A127:A128" si="23">A126+1</f>
        <v>102</v>
      </c>
      <c r="B127" s="95" t="s">
        <v>536</v>
      </c>
      <c r="C127" s="51" t="s">
        <v>105</v>
      </c>
      <c r="D127" s="52">
        <f>SUMIF(СВОД!$C$13:$C$499,B127,СВОД!$E$13:$E$499)</f>
        <v>4107</v>
      </c>
      <c r="E127" s="54">
        <f>D127*1.22</f>
        <v>5010.54</v>
      </c>
    </row>
    <row r="128" spans="1:5" x14ac:dyDescent="0.3">
      <c r="A128" s="61">
        <f t="shared" si="23"/>
        <v>103</v>
      </c>
      <c r="B128" s="95" t="s">
        <v>535</v>
      </c>
      <c r="C128" s="51" t="s">
        <v>105</v>
      </c>
      <c r="D128" s="52">
        <f>SUMIF(СВОД!$C$13:$C$499,B128,СВОД!$E$13:$E$499)</f>
        <v>2391</v>
      </c>
      <c r="E128" s="54">
        <f>D128*1.22</f>
        <v>2917.02</v>
      </c>
    </row>
    <row r="129" spans="1:5" x14ac:dyDescent="0.3">
      <c r="A129" s="8"/>
      <c r="B129" s="9" t="s">
        <v>47</v>
      </c>
      <c r="C129" s="8"/>
      <c r="D129" s="15"/>
      <c r="E129" s="15"/>
    </row>
    <row r="130" spans="1:5" x14ac:dyDescent="0.3">
      <c r="A130" s="61">
        <f>A128+1</f>
        <v>104</v>
      </c>
      <c r="B130" s="21" t="s">
        <v>21</v>
      </c>
      <c r="C130" s="51" t="s">
        <v>104</v>
      </c>
      <c r="D130" s="52">
        <f>SUMIF(СВОД!$C$13:$C$499,B130,СВОД!$E$13:$E$499)</f>
        <v>78</v>
      </c>
      <c r="E130" s="54">
        <f>D130*1.22</f>
        <v>95.16</v>
      </c>
    </row>
    <row r="131" spans="1:5" x14ac:dyDescent="0.3">
      <c r="A131" s="61">
        <f t="shared" ref="A131" si="24">A130+1</f>
        <v>105</v>
      </c>
      <c r="B131" s="21" t="s">
        <v>85</v>
      </c>
      <c r="C131" s="51" t="s">
        <v>104</v>
      </c>
      <c r="D131" s="52">
        <f>SUMIF(СВОД!$C$13:$C$499,B131,СВОД!$E$13:$E$499)</f>
        <v>69</v>
      </c>
      <c r="E131" s="54">
        <f>D131*1.22</f>
        <v>84.179999999999993</v>
      </c>
    </row>
    <row r="132" spans="1:5" x14ac:dyDescent="0.3">
      <c r="A132" s="8"/>
      <c r="B132" s="9" t="s">
        <v>110</v>
      </c>
      <c r="C132" s="8"/>
      <c r="D132" s="15"/>
      <c r="E132" s="15"/>
    </row>
    <row r="133" spans="1:5" x14ac:dyDescent="0.3">
      <c r="A133" s="61">
        <f>A131+1</f>
        <v>106</v>
      </c>
      <c r="B133" s="21" t="s">
        <v>111</v>
      </c>
      <c r="C133" s="51" t="s">
        <v>105</v>
      </c>
      <c r="D133" s="52">
        <f>SUMIF(СВОД!$C$13:$C$499,B133,СВОД!$E$13:$E$499)</f>
        <v>3216</v>
      </c>
      <c r="E133" s="54">
        <f>D133*1.22</f>
        <v>3923.52</v>
      </c>
    </row>
    <row r="134" spans="1:5" x14ac:dyDescent="0.3">
      <c r="A134" s="61">
        <f t="shared" ref="A134" si="25">A133+1</f>
        <v>107</v>
      </c>
      <c r="B134" s="21" t="s">
        <v>112</v>
      </c>
      <c r="C134" s="51" t="s">
        <v>105</v>
      </c>
      <c r="D134" s="52">
        <f>SUMIF(СВОД!$C$13:$C$499,B134,СВОД!$E$13:$E$499)</f>
        <v>331</v>
      </c>
      <c r="E134" s="54">
        <f>D134*1.22</f>
        <v>403.82</v>
      </c>
    </row>
    <row r="135" spans="1:5" x14ac:dyDescent="0.3">
      <c r="A135" s="8"/>
      <c r="B135" s="9" t="s">
        <v>157</v>
      </c>
      <c r="C135" s="8"/>
      <c r="D135" s="15"/>
      <c r="E135" s="15"/>
    </row>
    <row r="136" spans="1:5" x14ac:dyDescent="0.3">
      <c r="A136" s="61">
        <f>A134+1</f>
        <v>108</v>
      </c>
      <c r="B136" s="21" t="s">
        <v>141</v>
      </c>
      <c r="C136" s="51" t="s">
        <v>105</v>
      </c>
      <c r="D136" s="52">
        <f>SUMIF(СВОД!$C$13:$C$499,B136,СВОД!$E$13:$E$499)</f>
        <v>9647</v>
      </c>
      <c r="E136" s="54">
        <f t="shared" ref="E136:E144" si="26">D136*1.22</f>
        <v>11769.34</v>
      </c>
    </row>
    <row r="137" spans="1:5" x14ac:dyDescent="0.3">
      <c r="A137" s="61">
        <f t="shared" ref="A137:A144" si="27">A136+1</f>
        <v>109</v>
      </c>
      <c r="B137" s="21" t="s">
        <v>142</v>
      </c>
      <c r="C137" s="51" t="s">
        <v>105</v>
      </c>
      <c r="D137" s="52">
        <f>SUMIF(СВОД!$C$13:$C$499,B137,СВОД!$E$13:$E$499)</f>
        <v>8810</v>
      </c>
      <c r="E137" s="54">
        <f t="shared" si="26"/>
        <v>10748.199999999999</v>
      </c>
    </row>
    <row r="138" spans="1:5" x14ac:dyDescent="0.3">
      <c r="A138" s="61">
        <f t="shared" si="27"/>
        <v>110</v>
      </c>
      <c r="B138" s="21" t="s">
        <v>143</v>
      </c>
      <c r="C138" s="51" t="s">
        <v>105</v>
      </c>
      <c r="D138" s="52">
        <f>SUMIF(СВОД!$C$13:$C$499,B138,СВОД!$E$13:$E$499)</f>
        <v>7679</v>
      </c>
      <c r="E138" s="54">
        <f t="shared" si="26"/>
        <v>9368.3799999999992</v>
      </c>
    </row>
    <row r="139" spans="1:5" x14ac:dyDescent="0.3">
      <c r="A139" s="61">
        <f t="shared" si="27"/>
        <v>111</v>
      </c>
      <c r="B139" s="21" t="s">
        <v>144</v>
      </c>
      <c r="C139" s="51" t="s">
        <v>105</v>
      </c>
      <c r="D139" s="52">
        <f>SUMIF(СВОД!$C$13:$C$499,B139,СВОД!$E$13:$E$499)</f>
        <v>6425</v>
      </c>
      <c r="E139" s="54">
        <f t="shared" si="26"/>
        <v>7838.5</v>
      </c>
    </row>
    <row r="140" spans="1:5" x14ac:dyDescent="0.3">
      <c r="A140" s="61">
        <f t="shared" si="27"/>
        <v>112</v>
      </c>
      <c r="B140" s="21" t="s">
        <v>145</v>
      </c>
      <c r="C140" s="51" t="s">
        <v>105</v>
      </c>
      <c r="D140" s="52">
        <f>SUMIF(СВОД!$C$13:$C$499,B140,СВОД!$E$13:$E$499)</f>
        <v>5326</v>
      </c>
      <c r="E140" s="54">
        <f t="shared" si="26"/>
        <v>6497.72</v>
      </c>
    </row>
    <row r="141" spans="1:5" x14ac:dyDescent="0.3">
      <c r="A141" s="61">
        <f t="shared" si="27"/>
        <v>113</v>
      </c>
      <c r="B141" s="21" t="s">
        <v>146</v>
      </c>
      <c r="C141" s="51" t="s">
        <v>105</v>
      </c>
      <c r="D141" s="52">
        <f>SUMIF(СВОД!$C$13:$C$499,B141,СВОД!$E$13:$E$499)</f>
        <v>4289</v>
      </c>
      <c r="E141" s="54">
        <f t="shared" si="26"/>
        <v>5232.58</v>
      </c>
    </row>
    <row r="142" spans="1:5" x14ac:dyDescent="0.3">
      <c r="A142" s="61">
        <f t="shared" si="27"/>
        <v>114</v>
      </c>
      <c r="B142" s="21" t="s">
        <v>147</v>
      </c>
      <c r="C142" s="51" t="s">
        <v>105</v>
      </c>
      <c r="D142" s="52">
        <f>SUMIF(СВОД!$C$13:$C$499,B142,СВОД!$E$13:$E$499)</f>
        <v>3315</v>
      </c>
      <c r="E142" s="54">
        <f t="shared" si="26"/>
        <v>4044.2999999999997</v>
      </c>
    </row>
    <row r="143" spans="1:5" x14ac:dyDescent="0.3">
      <c r="A143" s="61">
        <f t="shared" si="27"/>
        <v>115</v>
      </c>
      <c r="B143" s="21" t="s">
        <v>148</v>
      </c>
      <c r="C143" s="51" t="s">
        <v>105</v>
      </c>
      <c r="D143" s="52">
        <f>SUMIF(СВОД!$C$13:$C$499,B143,СВОД!$E$13:$E$499)</f>
        <v>2686</v>
      </c>
      <c r="E143" s="54">
        <f t="shared" si="26"/>
        <v>3276.92</v>
      </c>
    </row>
    <row r="144" spans="1:5" x14ac:dyDescent="0.3">
      <c r="A144" s="61">
        <f t="shared" si="27"/>
        <v>116</v>
      </c>
      <c r="B144" s="21" t="s">
        <v>189</v>
      </c>
      <c r="C144" s="51" t="s">
        <v>105</v>
      </c>
      <c r="D144" s="52">
        <f>SUMIF(СВОД!$C$13:$C$499,B144,СВОД!$E$13:$E$499)</f>
        <v>2281</v>
      </c>
      <c r="E144" s="54">
        <f t="shared" si="26"/>
        <v>2782.82</v>
      </c>
    </row>
    <row r="145" spans="1:5" x14ac:dyDescent="0.3">
      <c r="A145" s="8"/>
      <c r="B145" s="9" t="s">
        <v>158</v>
      </c>
      <c r="C145" s="8"/>
      <c r="D145" s="15"/>
      <c r="E145" s="15"/>
    </row>
    <row r="146" spans="1:5" ht="31.2" x14ac:dyDescent="0.3">
      <c r="A146" s="61">
        <f>A144+1</f>
        <v>117</v>
      </c>
      <c r="B146" s="21" t="s">
        <v>475</v>
      </c>
      <c r="C146" s="51" t="s">
        <v>105</v>
      </c>
      <c r="D146" s="52">
        <f>SUMIF(СВОД!$C$13:$C$499,B146,СВОД!$E$13:$E$499)</f>
        <v>504787</v>
      </c>
      <c r="E146" s="54">
        <f>D146*1.22</f>
        <v>615840.14</v>
      </c>
    </row>
    <row r="147" spans="1:5" ht="31.2" x14ac:dyDescent="0.3">
      <c r="A147" s="61">
        <f t="shared" ref="A147" si="28">A146+1</f>
        <v>118</v>
      </c>
      <c r="B147" s="21" t="s">
        <v>476</v>
      </c>
      <c r="C147" s="51" t="s">
        <v>105</v>
      </c>
      <c r="D147" s="52">
        <f>SUMIF(СВОД!$C$13:$C$499,B147,СВОД!$E$13:$E$499)</f>
        <v>512438</v>
      </c>
      <c r="E147" s="54">
        <f>D147*1.22</f>
        <v>625174.36</v>
      </c>
    </row>
    <row r="148" spans="1:5" x14ac:dyDescent="0.3">
      <c r="A148" s="29"/>
      <c r="B148" s="30"/>
      <c r="C148" s="31"/>
      <c r="D148" s="32"/>
      <c r="E148" s="33"/>
    </row>
    <row r="149" spans="1:5" x14ac:dyDescent="0.3">
      <c r="A149" s="28" t="s">
        <v>299</v>
      </c>
      <c r="B149" s="26"/>
      <c r="C149" s="17"/>
      <c r="D149" s="17"/>
      <c r="E149" s="17"/>
    </row>
    <row r="150" spans="1:5" x14ac:dyDescent="0.3">
      <c r="A150" s="17" t="s">
        <v>198</v>
      </c>
      <c r="B150" s="28" t="s">
        <v>199</v>
      </c>
      <c r="C150" s="17"/>
      <c r="D150" s="17"/>
      <c r="E150" s="17"/>
    </row>
    <row r="151" spans="1:5" x14ac:dyDescent="0.3">
      <c r="A151" s="17" t="s">
        <v>201</v>
      </c>
      <c r="B151" s="28" t="s">
        <v>202</v>
      </c>
      <c r="C151" s="17"/>
      <c r="D151" s="17"/>
      <c r="E151" s="17"/>
    </row>
  </sheetData>
  <mergeCells count="4">
    <mergeCell ref="B2:E2"/>
    <mergeCell ref="B3:E3"/>
    <mergeCell ref="B4:E4"/>
    <mergeCell ref="B5:E5"/>
  </mergeCells>
  <hyperlinks>
    <hyperlink ref="B5" r:id="rId1"/>
    <hyperlink ref="B4" r:id="rId2"/>
  </hyperlinks>
  <printOptions horizontalCentered="1"/>
  <pageMargins left="0.70866141732283472" right="0.31496062992125984" top="0.35433070866141736" bottom="0.35433070866141736" header="0.31496062992125984" footer="0.31496062992125984"/>
  <pageSetup paperSize="9" scale="75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41"/>
  <sheetViews>
    <sheetView view="pageBreakPreview" zoomScaleNormal="100" zoomScaleSheetLayoutView="100" workbookViewId="0">
      <selection activeCell="B13" sqref="B13"/>
    </sheetView>
  </sheetViews>
  <sheetFormatPr defaultColWidth="9.109375" defaultRowHeight="15.6" x14ac:dyDescent="0.3"/>
  <cols>
    <col min="1" max="1" width="5" style="57" customWidth="1"/>
    <col min="2" max="2" width="71.21875" style="72" customWidth="1"/>
    <col min="3" max="3" width="9.109375" style="57"/>
    <col min="4" max="5" width="16" style="57" customWidth="1"/>
    <col min="6" max="16384" width="9.109375" style="56"/>
  </cols>
  <sheetData>
    <row r="1" spans="1:5" customFormat="1" x14ac:dyDescent="0.3">
      <c r="A1" s="17"/>
      <c r="B1" s="18"/>
      <c r="C1" s="17"/>
      <c r="D1" s="17"/>
      <c r="E1" s="17"/>
    </row>
    <row r="2" spans="1:5" customFormat="1" ht="17.399999999999999" x14ac:dyDescent="0.3">
      <c r="A2" s="17"/>
      <c r="B2" s="111" t="s">
        <v>548</v>
      </c>
      <c r="C2" s="111"/>
      <c r="D2" s="111"/>
      <c r="E2" s="111"/>
    </row>
    <row r="3" spans="1:5" customFormat="1" ht="17.399999999999999" x14ac:dyDescent="0.3">
      <c r="A3" s="17"/>
      <c r="B3" s="111" t="s">
        <v>549</v>
      </c>
      <c r="C3" s="111"/>
      <c r="D3" s="111"/>
      <c r="E3" s="111"/>
    </row>
    <row r="4" spans="1:5" customFormat="1" ht="18" x14ac:dyDescent="0.3">
      <c r="A4" s="17"/>
      <c r="B4" s="112" t="s">
        <v>550</v>
      </c>
      <c r="C4" s="112"/>
      <c r="D4" s="112"/>
      <c r="E4" s="112"/>
    </row>
    <row r="5" spans="1:5" customFormat="1" ht="18" x14ac:dyDescent="0.3">
      <c r="A5" s="17"/>
      <c r="B5" s="112" t="s">
        <v>551</v>
      </c>
      <c r="C5" s="112"/>
      <c r="D5" s="112"/>
      <c r="E5" s="112"/>
    </row>
    <row r="6" spans="1:5" customFormat="1" ht="11.4" customHeight="1" x14ac:dyDescent="0.3">
      <c r="A6" s="17"/>
      <c r="B6" s="18"/>
      <c r="C6" s="17"/>
      <c r="D6" s="17"/>
      <c r="E6" s="17"/>
    </row>
    <row r="7" spans="1:5" customFormat="1" ht="51" customHeight="1" thickBot="1" x14ac:dyDescent="0.35">
      <c r="A7" s="17"/>
      <c r="B7" s="108" t="s">
        <v>552</v>
      </c>
      <c r="C7" s="109"/>
      <c r="D7" s="109"/>
      <c r="E7" s="17"/>
    </row>
    <row r="8" spans="1:5" x14ac:dyDescent="0.3">
      <c r="A8" s="17"/>
      <c r="B8" s="18" t="s">
        <v>161</v>
      </c>
      <c r="C8" s="17"/>
      <c r="D8" s="17"/>
      <c r="E8" s="17"/>
    </row>
    <row r="9" spans="1:5" x14ac:dyDescent="0.3">
      <c r="A9" s="17"/>
      <c r="B9" s="18" t="s">
        <v>216</v>
      </c>
      <c r="C9" s="17"/>
      <c r="D9" s="17"/>
      <c r="E9" s="17"/>
    </row>
    <row r="10" spans="1:5" x14ac:dyDescent="0.3">
      <c r="A10" s="17"/>
      <c r="B10" s="110" t="s">
        <v>554</v>
      </c>
      <c r="C10" s="17"/>
      <c r="D10" s="17"/>
      <c r="E10" s="17"/>
    </row>
    <row r="11" spans="1:5" x14ac:dyDescent="0.3">
      <c r="A11" s="17"/>
      <c r="B11" s="18" t="s">
        <v>217</v>
      </c>
      <c r="C11" s="19"/>
      <c r="D11" s="17"/>
      <c r="E11" s="17"/>
    </row>
    <row r="12" spans="1:5" ht="16.2" thickBot="1" x14ac:dyDescent="0.35">
      <c r="A12" s="17"/>
      <c r="B12" s="18"/>
      <c r="C12" s="19"/>
      <c r="D12" s="17"/>
      <c r="E12" s="17"/>
    </row>
    <row r="13" spans="1:5" s="59" customFormat="1" ht="31.8" thickBot="1" x14ac:dyDescent="0.35">
      <c r="A13" s="89" t="s">
        <v>0</v>
      </c>
      <c r="B13" s="90" t="s">
        <v>1</v>
      </c>
      <c r="C13" s="90" t="s">
        <v>52</v>
      </c>
      <c r="D13" s="90" t="s">
        <v>39</v>
      </c>
      <c r="E13" s="91" t="s">
        <v>40</v>
      </c>
    </row>
    <row r="14" spans="1:5" x14ac:dyDescent="0.3">
      <c r="A14" s="77"/>
      <c r="B14" s="10" t="s">
        <v>234</v>
      </c>
      <c r="C14" s="10"/>
      <c r="D14" s="22"/>
      <c r="E14" s="22"/>
    </row>
    <row r="15" spans="1:5" x14ac:dyDescent="0.3">
      <c r="A15" s="61">
        <v>1</v>
      </c>
      <c r="B15" s="21" t="s">
        <v>218</v>
      </c>
      <c r="C15" s="51" t="s">
        <v>104</v>
      </c>
      <c r="D15" s="52">
        <f>SUMIF(СВОД!$C$13:$C$499,B15,СВОД!$E$13:$E$499)</f>
        <v>8673</v>
      </c>
      <c r="E15" s="53">
        <f t="shared" ref="E15:E22" si="0">D15*1.22</f>
        <v>10581.06</v>
      </c>
    </row>
    <row r="16" spans="1:5" x14ac:dyDescent="0.3">
      <c r="A16" s="61">
        <f>A15+1</f>
        <v>2</v>
      </c>
      <c r="B16" s="21" t="s">
        <v>219</v>
      </c>
      <c r="C16" s="51" t="s">
        <v>104</v>
      </c>
      <c r="D16" s="52">
        <f>SUMIF(СВОД!$C$13:$C$499,B16,СВОД!$E$13:$E$499)</f>
        <v>6509</v>
      </c>
      <c r="E16" s="53">
        <f t="shared" si="0"/>
        <v>7940.98</v>
      </c>
    </row>
    <row r="17" spans="1:5" x14ac:dyDescent="0.3">
      <c r="A17" s="61">
        <f t="shared" ref="A17:A22" si="1">A16+1</f>
        <v>3</v>
      </c>
      <c r="B17" s="47" t="s">
        <v>220</v>
      </c>
      <c r="C17" s="51" t="s">
        <v>104</v>
      </c>
      <c r="D17" s="52">
        <f>SUMIF(СВОД!$C$13:$C$499,B17,СВОД!$E$13:$E$499)</f>
        <v>4978</v>
      </c>
      <c r="E17" s="53">
        <f t="shared" si="0"/>
        <v>6073.16</v>
      </c>
    </row>
    <row r="18" spans="1:5" x14ac:dyDescent="0.3">
      <c r="A18" s="61">
        <f t="shared" si="1"/>
        <v>4</v>
      </c>
      <c r="B18" s="21" t="s">
        <v>221</v>
      </c>
      <c r="C18" s="51" t="s">
        <v>104</v>
      </c>
      <c r="D18" s="52">
        <f>SUMIF(СВОД!$C$13:$C$499,B18,СВОД!$E$13:$E$499)</f>
        <v>3872</v>
      </c>
      <c r="E18" s="53">
        <f t="shared" si="0"/>
        <v>4723.84</v>
      </c>
    </row>
    <row r="19" spans="1:5" x14ac:dyDescent="0.3">
      <c r="A19" s="61">
        <f t="shared" si="1"/>
        <v>5</v>
      </c>
      <c r="B19" s="21" t="s">
        <v>222</v>
      </c>
      <c r="C19" s="51" t="s">
        <v>104</v>
      </c>
      <c r="D19" s="52">
        <f>SUMIF(СВОД!$C$13:$C$499,B19,СВОД!$E$13:$E$499)</f>
        <v>2995</v>
      </c>
      <c r="E19" s="53">
        <f t="shared" si="0"/>
        <v>3653.9</v>
      </c>
    </row>
    <row r="20" spans="1:5" x14ac:dyDescent="0.3">
      <c r="A20" s="61">
        <f t="shared" si="1"/>
        <v>6</v>
      </c>
      <c r="B20" s="21" t="s">
        <v>223</v>
      </c>
      <c r="C20" s="51" t="s">
        <v>104</v>
      </c>
      <c r="D20" s="52">
        <f>SUMIF(СВОД!$C$13:$C$499,B20,СВОД!$E$13:$E$499)</f>
        <v>2053</v>
      </c>
      <c r="E20" s="53">
        <f t="shared" si="0"/>
        <v>2504.66</v>
      </c>
    </row>
    <row r="21" spans="1:5" x14ac:dyDescent="0.3">
      <c r="A21" s="61">
        <f t="shared" si="1"/>
        <v>7</v>
      </c>
      <c r="B21" s="21" t="s">
        <v>224</v>
      </c>
      <c r="C21" s="51" t="s">
        <v>104</v>
      </c>
      <c r="D21" s="52">
        <f>SUMIF(СВОД!$C$13:$C$499,B21,СВОД!$E$13:$E$499)</f>
        <v>1623</v>
      </c>
      <c r="E21" s="53">
        <f t="shared" si="0"/>
        <v>1980.06</v>
      </c>
    </row>
    <row r="22" spans="1:5" x14ac:dyDescent="0.3">
      <c r="A22" s="61">
        <f t="shared" si="1"/>
        <v>8</v>
      </c>
      <c r="B22" s="21" t="s">
        <v>225</v>
      </c>
      <c r="C22" s="51" t="s">
        <v>104</v>
      </c>
      <c r="D22" s="52">
        <f>SUMIF(СВОД!$C$13:$C$499,B22,СВОД!$E$13:$E$499)</f>
        <v>1429</v>
      </c>
      <c r="E22" s="53">
        <f t="shared" si="0"/>
        <v>1743.3799999999999</v>
      </c>
    </row>
    <row r="23" spans="1:5" x14ac:dyDescent="0.3">
      <c r="A23" s="77"/>
      <c r="B23" s="10" t="s">
        <v>235</v>
      </c>
      <c r="C23" s="10"/>
      <c r="D23" s="22"/>
      <c r="E23" s="22"/>
    </row>
    <row r="24" spans="1:5" x14ac:dyDescent="0.3">
      <c r="A24" s="61">
        <f>A22+1</f>
        <v>9</v>
      </c>
      <c r="B24" s="21" t="s">
        <v>226</v>
      </c>
      <c r="C24" s="51" t="s">
        <v>104</v>
      </c>
      <c r="D24" s="52">
        <f>SUMIF(СВОД!$C$13:$C$499,B24,СВОД!$E$13:$E$499)</f>
        <v>10585</v>
      </c>
      <c r="E24" s="53">
        <f>D24*1.22</f>
        <v>12913.699999999999</v>
      </c>
    </row>
    <row r="25" spans="1:5" x14ac:dyDescent="0.3">
      <c r="A25" s="61">
        <f t="shared" ref="A25:A28" si="2">A24+1</f>
        <v>10</v>
      </c>
      <c r="B25" s="21" t="s">
        <v>227</v>
      </c>
      <c r="C25" s="51" t="s">
        <v>104</v>
      </c>
      <c r="D25" s="52">
        <f>SUMIF(СВОД!$C$13:$C$499,B25,СВОД!$E$13:$E$499)</f>
        <v>7917</v>
      </c>
      <c r="E25" s="53">
        <f>D25*1.22</f>
        <v>9658.74</v>
      </c>
    </row>
    <row r="26" spans="1:5" x14ac:dyDescent="0.3">
      <c r="A26" s="61">
        <f t="shared" si="2"/>
        <v>11</v>
      </c>
      <c r="B26" s="21" t="s">
        <v>228</v>
      </c>
      <c r="C26" s="51" t="s">
        <v>104</v>
      </c>
      <c r="D26" s="52">
        <f>SUMIF(СВОД!$C$13:$C$499,B26,СВОД!$E$13:$E$499)</f>
        <v>5247</v>
      </c>
      <c r="E26" s="53">
        <f>D26*1.22</f>
        <v>6401.34</v>
      </c>
    </row>
    <row r="27" spans="1:5" x14ac:dyDescent="0.3">
      <c r="A27" s="61">
        <f t="shared" si="2"/>
        <v>12</v>
      </c>
      <c r="B27" s="21" t="s">
        <v>229</v>
      </c>
      <c r="C27" s="51" t="s">
        <v>104</v>
      </c>
      <c r="D27" s="52">
        <f>SUMIF(СВОД!$C$13:$C$499,B27,СВОД!$E$13:$E$499)</f>
        <v>4172</v>
      </c>
      <c r="E27" s="53">
        <f>D27*1.22</f>
        <v>5089.84</v>
      </c>
    </row>
    <row r="28" spans="1:5" x14ac:dyDescent="0.3">
      <c r="A28" s="61">
        <f t="shared" si="2"/>
        <v>13</v>
      </c>
      <c r="B28" s="21" t="s">
        <v>230</v>
      </c>
      <c r="C28" s="51" t="s">
        <v>104</v>
      </c>
      <c r="D28" s="52">
        <f>SUMIF(СВОД!$C$13:$C$499,B28,СВОД!$E$13:$E$499)</f>
        <v>3374</v>
      </c>
      <c r="E28" s="53">
        <f>D28*1.22</f>
        <v>4116.28</v>
      </c>
    </row>
    <row r="29" spans="1:5" x14ac:dyDescent="0.3">
      <c r="A29" s="77"/>
      <c r="B29" s="10" t="s">
        <v>236</v>
      </c>
      <c r="C29" s="10"/>
      <c r="D29" s="22"/>
      <c r="E29" s="22"/>
    </row>
    <row r="30" spans="1:5" ht="31.2" x14ac:dyDescent="0.3">
      <c r="A30" s="61">
        <f>A28+1</f>
        <v>14</v>
      </c>
      <c r="B30" s="21" t="s">
        <v>231</v>
      </c>
      <c r="C30" s="51" t="s">
        <v>104</v>
      </c>
      <c r="D30" s="52">
        <f>SUMIF(СВОД!$C$13:$C$499,B30,СВОД!$E$13:$E$499)</f>
        <v>8099</v>
      </c>
      <c r="E30" s="53">
        <f>D30*1.22</f>
        <v>9880.7800000000007</v>
      </c>
    </row>
    <row r="31" spans="1:5" ht="31.2" x14ac:dyDescent="0.3">
      <c r="A31" s="61">
        <f t="shared" ref="A31:A32" si="3">A30+1</f>
        <v>15</v>
      </c>
      <c r="B31" s="21" t="s">
        <v>232</v>
      </c>
      <c r="C31" s="51" t="s">
        <v>104</v>
      </c>
      <c r="D31" s="52">
        <f>SUMIF(СВОД!$C$13:$C$499,B31,СВОД!$E$13:$E$499)</f>
        <v>6886</v>
      </c>
      <c r="E31" s="53">
        <f>D31*1.22</f>
        <v>8400.92</v>
      </c>
    </row>
    <row r="32" spans="1:5" ht="31.2" x14ac:dyDescent="0.3">
      <c r="A32" s="61">
        <f t="shared" si="3"/>
        <v>16</v>
      </c>
      <c r="B32" s="21" t="s">
        <v>233</v>
      </c>
      <c r="C32" s="51" t="s">
        <v>104</v>
      </c>
      <c r="D32" s="52">
        <f>SUMIF(СВОД!$C$13:$C$499,B32,СВОД!$E$13:$E$499)</f>
        <v>6376</v>
      </c>
      <c r="E32" s="53">
        <f>D32*1.22</f>
        <v>7778.72</v>
      </c>
    </row>
    <row r="33" spans="1:5" x14ac:dyDescent="0.3">
      <c r="A33" s="75"/>
      <c r="B33" s="76" t="s">
        <v>283</v>
      </c>
      <c r="C33" s="75"/>
      <c r="D33" s="78"/>
      <c r="E33" s="78"/>
    </row>
    <row r="34" spans="1:5" x14ac:dyDescent="0.3">
      <c r="A34" s="61">
        <f>A32+1</f>
        <v>17</v>
      </c>
      <c r="B34" s="21" t="s">
        <v>237</v>
      </c>
      <c r="C34" s="51" t="s">
        <v>105</v>
      </c>
      <c r="D34" s="52">
        <f>SUMIF(СВОД!$C$13:$C$499,B34,СВОД!$E$13:$E$499)</f>
        <v>12315</v>
      </c>
      <c r="E34" s="53">
        <f t="shared" ref="E34:E41" si="4">D34*1.22</f>
        <v>15024.3</v>
      </c>
    </row>
    <row r="35" spans="1:5" x14ac:dyDescent="0.3">
      <c r="A35" s="61">
        <f t="shared" ref="A35:A41" si="5">A34+1</f>
        <v>18</v>
      </c>
      <c r="B35" s="21" t="s">
        <v>238</v>
      </c>
      <c r="C35" s="51" t="s">
        <v>105</v>
      </c>
      <c r="D35" s="52">
        <f>SUMIF(СВОД!$C$13:$C$499,B35,СВОД!$E$13:$E$499)</f>
        <v>9566</v>
      </c>
      <c r="E35" s="53">
        <f t="shared" si="4"/>
        <v>11670.52</v>
      </c>
    </row>
    <row r="36" spans="1:5" x14ac:dyDescent="0.3">
      <c r="A36" s="61">
        <f t="shared" si="5"/>
        <v>19</v>
      </c>
      <c r="B36" s="21" t="s">
        <v>239</v>
      </c>
      <c r="C36" s="51" t="s">
        <v>105</v>
      </c>
      <c r="D36" s="52">
        <f>SUMIF(СВОД!$C$13:$C$499,B36,СВОД!$E$13:$E$499)</f>
        <v>8356</v>
      </c>
      <c r="E36" s="53">
        <f t="shared" si="4"/>
        <v>10194.32</v>
      </c>
    </row>
    <row r="37" spans="1:5" x14ac:dyDescent="0.3">
      <c r="A37" s="61">
        <f t="shared" si="5"/>
        <v>20</v>
      </c>
      <c r="B37" s="21" t="s">
        <v>240</v>
      </c>
      <c r="C37" s="51" t="s">
        <v>105</v>
      </c>
      <c r="D37" s="52">
        <f>SUMIF(СВОД!$C$13:$C$499,B37,СВОД!$E$13:$E$499)</f>
        <v>6696</v>
      </c>
      <c r="E37" s="53">
        <f t="shared" si="4"/>
        <v>8169.12</v>
      </c>
    </row>
    <row r="38" spans="1:5" x14ac:dyDescent="0.3">
      <c r="A38" s="61">
        <f t="shared" si="5"/>
        <v>21</v>
      </c>
      <c r="B38" s="21" t="s">
        <v>241</v>
      </c>
      <c r="C38" s="51" t="s">
        <v>105</v>
      </c>
      <c r="D38" s="52">
        <f>SUMIF(СВОД!$C$13:$C$499,B38,СВОД!$E$13:$E$499)</f>
        <v>5165</v>
      </c>
      <c r="E38" s="53">
        <f t="shared" si="4"/>
        <v>6301.3</v>
      </c>
    </row>
    <row r="39" spans="1:5" x14ac:dyDescent="0.3">
      <c r="A39" s="61">
        <f t="shared" si="5"/>
        <v>22</v>
      </c>
      <c r="B39" s="21" t="s">
        <v>242</v>
      </c>
      <c r="C39" s="51" t="s">
        <v>105</v>
      </c>
      <c r="D39" s="52">
        <f>SUMIF(СВОД!$C$13:$C$499,B39,СВОД!$E$13:$E$499)</f>
        <v>3824</v>
      </c>
      <c r="E39" s="53">
        <f t="shared" si="4"/>
        <v>4665.28</v>
      </c>
    </row>
    <row r="40" spans="1:5" x14ac:dyDescent="0.3">
      <c r="A40" s="61">
        <f t="shared" si="5"/>
        <v>23</v>
      </c>
      <c r="B40" s="21" t="s">
        <v>243</v>
      </c>
      <c r="C40" s="51" t="s">
        <v>105</v>
      </c>
      <c r="D40" s="52">
        <f>SUMIF(СВОД!$C$13:$C$499,B40,СВОД!$E$13:$E$499)</f>
        <v>3219</v>
      </c>
      <c r="E40" s="53">
        <f t="shared" si="4"/>
        <v>3927.18</v>
      </c>
    </row>
    <row r="41" spans="1:5" x14ac:dyDescent="0.3">
      <c r="A41" s="61">
        <f t="shared" si="5"/>
        <v>24</v>
      </c>
      <c r="B41" s="21" t="s">
        <v>244</v>
      </c>
      <c r="C41" s="51" t="s">
        <v>105</v>
      </c>
      <c r="D41" s="52">
        <f>SUMIF(СВОД!$C$13:$C$499,B41,СВОД!$E$13:$E$499)</f>
        <v>2820</v>
      </c>
      <c r="E41" s="53">
        <f t="shared" si="4"/>
        <v>3440.4</v>
      </c>
    </row>
    <row r="42" spans="1:5" x14ac:dyDescent="0.3">
      <c r="A42" s="75"/>
      <c r="B42" s="76" t="s">
        <v>284</v>
      </c>
      <c r="C42" s="75"/>
      <c r="D42" s="78"/>
      <c r="E42" s="78"/>
    </row>
    <row r="43" spans="1:5" x14ac:dyDescent="0.3">
      <c r="A43" s="61">
        <f>A41+1</f>
        <v>25</v>
      </c>
      <c r="B43" s="21" t="s">
        <v>269</v>
      </c>
      <c r="C43" s="51" t="s">
        <v>105</v>
      </c>
      <c r="D43" s="52">
        <f>SUMIF([2]СВОД!$C$13:$C$499,B43,[2]СВОД!$E$13:$E$499)</f>
        <v>47881</v>
      </c>
      <c r="E43" s="53">
        <f t="shared" ref="E43:E65" si="6">D43*1.22</f>
        <v>58414.82</v>
      </c>
    </row>
    <row r="44" spans="1:5" x14ac:dyDescent="0.3">
      <c r="A44" s="61">
        <f t="shared" ref="A44:A65" si="7">A43+1</f>
        <v>26</v>
      </c>
      <c r="B44" s="47" t="s">
        <v>270</v>
      </c>
      <c r="C44" s="51" t="s">
        <v>105</v>
      </c>
      <c r="D44" s="52">
        <f>SUMIF([2]СВОД!$C$13:$C$499,B44,[2]СВОД!$E$13:$E$499)</f>
        <v>41998</v>
      </c>
      <c r="E44" s="53">
        <f t="shared" si="6"/>
        <v>51237.56</v>
      </c>
    </row>
    <row r="45" spans="1:5" x14ac:dyDescent="0.3">
      <c r="A45" s="61">
        <f t="shared" si="7"/>
        <v>27</v>
      </c>
      <c r="B45" s="47" t="s">
        <v>271</v>
      </c>
      <c r="C45" s="51" t="s">
        <v>105</v>
      </c>
      <c r="D45" s="52">
        <f>SUMIF([2]СВОД!$C$13:$C$499,B45,[2]СВОД!$E$13:$E$499)</f>
        <v>28525</v>
      </c>
      <c r="E45" s="53">
        <f t="shared" si="6"/>
        <v>34800.5</v>
      </c>
    </row>
    <row r="46" spans="1:5" x14ac:dyDescent="0.3">
      <c r="A46" s="61">
        <f t="shared" si="7"/>
        <v>28</v>
      </c>
      <c r="B46" s="95" t="s">
        <v>272</v>
      </c>
      <c r="C46" s="51" t="s">
        <v>105</v>
      </c>
      <c r="D46" s="52">
        <f>SUMIF([2]СВОД!$C$13:$C$499,B46,[2]СВОД!$E$13:$E$499)</f>
        <v>16593</v>
      </c>
      <c r="E46" s="53">
        <f t="shared" si="6"/>
        <v>20243.46</v>
      </c>
    </row>
    <row r="47" spans="1:5" x14ac:dyDescent="0.3">
      <c r="A47" s="61">
        <f t="shared" si="7"/>
        <v>29</v>
      </c>
      <c r="B47" s="95" t="s">
        <v>538</v>
      </c>
      <c r="C47" s="51" t="s">
        <v>105</v>
      </c>
      <c r="D47" s="52">
        <f>SUMIF([2]СВОД!$C$13:$C$499,B47,[2]СВОД!$E$13:$E$499)</f>
        <v>18044</v>
      </c>
      <c r="E47" s="53">
        <f t="shared" si="6"/>
        <v>22013.68</v>
      </c>
    </row>
    <row r="48" spans="1:5" x14ac:dyDescent="0.3">
      <c r="A48" s="61">
        <f t="shared" si="7"/>
        <v>30</v>
      </c>
      <c r="B48" s="95" t="s">
        <v>477</v>
      </c>
      <c r="C48" s="51" t="s">
        <v>105</v>
      </c>
      <c r="D48" s="52">
        <f>SUMIF([2]СВОД!$C$13:$C$499,B48,[2]СВОД!$E$13:$E$499)</f>
        <v>18044</v>
      </c>
      <c r="E48" s="53">
        <f t="shared" si="6"/>
        <v>22013.68</v>
      </c>
    </row>
    <row r="49" spans="1:5" x14ac:dyDescent="0.3">
      <c r="A49" s="61">
        <f t="shared" si="7"/>
        <v>31</v>
      </c>
      <c r="B49" s="95" t="s">
        <v>539</v>
      </c>
      <c r="C49" s="51" t="s">
        <v>105</v>
      </c>
      <c r="D49" s="52">
        <f>SUMIF([2]СВОД!$C$13:$C$499,B49,[2]СВОД!$E$13:$E$499)</f>
        <v>9611</v>
      </c>
      <c r="E49" s="53">
        <f t="shared" si="6"/>
        <v>11725.42</v>
      </c>
    </row>
    <row r="50" spans="1:5" x14ac:dyDescent="0.3">
      <c r="A50" s="61">
        <f t="shared" si="7"/>
        <v>32</v>
      </c>
      <c r="B50" s="95" t="s">
        <v>478</v>
      </c>
      <c r="C50" s="51" t="s">
        <v>105</v>
      </c>
      <c r="D50" s="52">
        <f>SUMIF([2]СВОД!$C$13:$C$499,B50,[2]СВОД!$E$13:$E$499)</f>
        <v>9611</v>
      </c>
      <c r="E50" s="53">
        <f t="shared" si="6"/>
        <v>11725.42</v>
      </c>
    </row>
    <row r="51" spans="1:5" x14ac:dyDescent="0.3">
      <c r="A51" s="61">
        <f t="shared" si="7"/>
        <v>33</v>
      </c>
      <c r="B51" s="95" t="s">
        <v>540</v>
      </c>
      <c r="C51" s="51" t="s">
        <v>105</v>
      </c>
      <c r="D51" s="52">
        <f>SUMIF([2]СВОД!$C$13:$C$499,B51,[2]СВОД!$E$13:$E$499)</f>
        <v>8439</v>
      </c>
      <c r="E51" s="53">
        <f t="shared" si="6"/>
        <v>10295.58</v>
      </c>
    </row>
    <row r="52" spans="1:5" x14ac:dyDescent="0.3">
      <c r="A52" s="61">
        <f t="shared" si="7"/>
        <v>34</v>
      </c>
      <c r="B52" s="95" t="s">
        <v>277</v>
      </c>
      <c r="C52" s="51" t="s">
        <v>105</v>
      </c>
      <c r="D52" s="52">
        <f>SUMIF([2]СВОД!$C$13:$C$499,B52,[2]СВОД!$E$13:$E$499)</f>
        <v>8439</v>
      </c>
      <c r="E52" s="53">
        <f t="shared" si="6"/>
        <v>10295.58</v>
      </c>
    </row>
    <row r="53" spans="1:5" x14ac:dyDescent="0.3">
      <c r="A53" s="61">
        <f t="shared" si="7"/>
        <v>35</v>
      </c>
      <c r="B53" s="95" t="s">
        <v>541</v>
      </c>
      <c r="C53" s="51" t="s">
        <v>105</v>
      </c>
      <c r="D53" s="52">
        <f>SUMIF([2]СВОД!$C$13:$C$499,B53,[2]СВОД!$E$13:$E$499)</f>
        <v>8090</v>
      </c>
      <c r="E53" s="53">
        <f t="shared" si="6"/>
        <v>9869.7999999999993</v>
      </c>
    </row>
    <row r="54" spans="1:5" x14ac:dyDescent="0.3">
      <c r="A54" s="61">
        <f t="shared" si="7"/>
        <v>36</v>
      </c>
      <c r="B54" s="95" t="s">
        <v>530</v>
      </c>
      <c r="C54" s="51" t="s">
        <v>105</v>
      </c>
      <c r="D54" s="52">
        <f>SUMIF([2]СВОД!$C$13:$C$499,B54,[2]СВОД!$E$13:$E$499)</f>
        <v>8090</v>
      </c>
      <c r="E54" s="53">
        <f t="shared" si="6"/>
        <v>9869.7999999999993</v>
      </c>
    </row>
    <row r="55" spans="1:5" x14ac:dyDescent="0.3">
      <c r="A55" s="61">
        <f t="shared" si="7"/>
        <v>37</v>
      </c>
      <c r="B55" s="95" t="s">
        <v>279</v>
      </c>
      <c r="C55" s="51" t="s">
        <v>105</v>
      </c>
      <c r="D55" s="52">
        <f>SUMIF([2]СВОД!$C$13:$C$499,B55,[2]СВОД!$E$13:$E$499)</f>
        <v>5257</v>
      </c>
      <c r="E55" s="53">
        <f t="shared" si="6"/>
        <v>6413.54</v>
      </c>
    </row>
    <row r="56" spans="1:5" x14ac:dyDescent="0.3">
      <c r="A56" s="61">
        <f t="shared" si="7"/>
        <v>38</v>
      </c>
      <c r="B56" s="95" t="s">
        <v>542</v>
      </c>
      <c r="C56" s="51" t="s">
        <v>105</v>
      </c>
      <c r="D56" s="52">
        <f>SUMIF([2]СВОД!$C$13:$C$499,B56,[2]СВОД!$E$13:$E$499)</f>
        <v>5257</v>
      </c>
      <c r="E56" s="53">
        <f t="shared" si="6"/>
        <v>6413.54</v>
      </c>
    </row>
    <row r="57" spans="1:5" x14ac:dyDescent="0.3">
      <c r="A57" s="61">
        <f>A55+1</f>
        <v>38</v>
      </c>
      <c r="B57" s="95" t="s">
        <v>531</v>
      </c>
      <c r="C57" s="51" t="s">
        <v>105</v>
      </c>
      <c r="D57" s="52">
        <f>SUMIF([2]СВОД!$C$13:$C$499,B57,[2]СВОД!$E$13:$E$499)</f>
        <v>5257</v>
      </c>
      <c r="E57" s="53">
        <f t="shared" si="6"/>
        <v>6413.54</v>
      </c>
    </row>
    <row r="58" spans="1:5" x14ac:dyDescent="0.3">
      <c r="A58" s="61">
        <f t="shared" si="7"/>
        <v>39</v>
      </c>
      <c r="B58" s="55" t="s">
        <v>473</v>
      </c>
      <c r="C58" s="51" t="s">
        <v>105</v>
      </c>
      <c r="D58" s="52">
        <f>SUMIF([2]СВОД!$C$13:$C$499,B58,[2]СВОД!$E$13:$E$499)</f>
        <v>5058</v>
      </c>
      <c r="E58" s="53">
        <f t="shared" si="6"/>
        <v>6170.76</v>
      </c>
    </row>
    <row r="59" spans="1:5" x14ac:dyDescent="0.3">
      <c r="A59" s="61">
        <f t="shared" si="7"/>
        <v>40</v>
      </c>
      <c r="B59" s="55" t="s">
        <v>543</v>
      </c>
      <c r="C59" s="51" t="s">
        <v>105</v>
      </c>
      <c r="D59" s="52">
        <f>SUMIF([2]СВОД!$C$13:$C$499,B59,[2]СВОД!$E$13:$E$499)</f>
        <v>5058</v>
      </c>
      <c r="E59" s="53">
        <f t="shared" si="6"/>
        <v>6170.76</v>
      </c>
    </row>
    <row r="60" spans="1:5" x14ac:dyDescent="0.3">
      <c r="A60" s="61">
        <f t="shared" si="7"/>
        <v>41</v>
      </c>
      <c r="B60" s="55" t="s">
        <v>532</v>
      </c>
      <c r="C60" s="51" t="s">
        <v>105</v>
      </c>
      <c r="D60" s="52">
        <f>SUMIF([2]СВОД!$C$13:$C$499,B60,[2]СВОД!$E$13:$E$499)</f>
        <v>5058</v>
      </c>
      <c r="E60" s="53">
        <f t="shared" si="6"/>
        <v>6170.76</v>
      </c>
    </row>
    <row r="61" spans="1:5" x14ac:dyDescent="0.3">
      <c r="A61" s="61">
        <f t="shared" si="7"/>
        <v>42</v>
      </c>
      <c r="B61" s="55" t="s">
        <v>544</v>
      </c>
      <c r="C61" s="51" t="s">
        <v>105</v>
      </c>
      <c r="D61" s="52">
        <f>SUMIF([2]СВОД!$C$13:$C$499,B61,[2]СВОД!$E$13:$E$499)</f>
        <v>3244</v>
      </c>
      <c r="E61" s="53">
        <f t="shared" si="6"/>
        <v>3957.68</v>
      </c>
    </row>
    <row r="62" spans="1:5" x14ac:dyDescent="0.3">
      <c r="A62" s="61">
        <f t="shared" si="7"/>
        <v>43</v>
      </c>
      <c r="B62" s="95" t="s">
        <v>479</v>
      </c>
      <c r="C62" s="51" t="s">
        <v>105</v>
      </c>
      <c r="D62" s="52">
        <f>SUMIF([2]СВОД!$C$13:$C$499,B62,[2]СВОД!$E$13:$E$499)</f>
        <v>3244</v>
      </c>
      <c r="E62" s="53">
        <f t="shared" si="6"/>
        <v>3957.68</v>
      </c>
    </row>
    <row r="63" spans="1:5" x14ac:dyDescent="0.3">
      <c r="A63" s="61">
        <f t="shared" si="7"/>
        <v>44</v>
      </c>
      <c r="B63" s="95" t="s">
        <v>545</v>
      </c>
      <c r="C63" s="51" t="s">
        <v>105</v>
      </c>
      <c r="D63" s="52">
        <f>SUMIF([2]СВОД!$C$13:$C$499,B63,[2]СВОД!$E$13:$E$499)</f>
        <v>3232</v>
      </c>
      <c r="E63" s="53">
        <f t="shared" si="6"/>
        <v>3943.04</v>
      </c>
    </row>
    <row r="64" spans="1:5" x14ac:dyDescent="0.3">
      <c r="A64" s="61">
        <f>A62+1</f>
        <v>44</v>
      </c>
      <c r="B64" s="95" t="s">
        <v>281</v>
      </c>
      <c r="C64" s="51" t="s">
        <v>105</v>
      </c>
      <c r="D64" s="52">
        <f>SUMIF([2]СВОД!$C$13:$C$499,B64,[2]СВОД!$E$13:$E$499)</f>
        <v>3232</v>
      </c>
      <c r="E64" s="53">
        <f t="shared" si="6"/>
        <v>3943.04</v>
      </c>
    </row>
    <row r="65" spans="1:5" x14ac:dyDescent="0.3">
      <c r="A65" s="61">
        <f t="shared" si="7"/>
        <v>45</v>
      </c>
      <c r="B65" s="95" t="s">
        <v>546</v>
      </c>
      <c r="C65" s="51" t="s">
        <v>105</v>
      </c>
      <c r="D65" s="52">
        <f>SUMIF([2]СВОД!$C$13:$C$499,B65,[2]СВОД!$E$13:$E$499)</f>
        <v>1640</v>
      </c>
      <c r="E65" s="53">
        <f t="shared" si="6"/>
        <v>2000.8</v>
      </c>
    </row>
    <row r="66" spans="1:5" x14ac:dyDescent="0.3">
      <c r="A66" s="75"/>
      <c r="B66" s="76" t="s">
        <v>286</v>
      </c>
      <c r="C66" s="75"/>
      <c r="D66" s="78"/>
      <c r="E66" s="78"/>
    </row>
    <row r="67" spans="1:5" x14ac:dyDescent="0.3">
      <c r="A67" s="61">
        <f>A65+1</f>
        <v>46</v>
      </c>
      <c r="B67" s="21" t="s">
        <v>529</v>
      </c>
      <c r="C67" s="51" t="s">
        <v>105</v>
      </c>
      <c r="D67" s="52">
        <f>SUMIF(СВОД!$C$13:$C$499,B67,СВОД!$E$13:$E$499)</f>
        <v>4457</v>
      </c>
      <c r="E67" s="53">
        <f>D67*1.22</f>
        <v>5437.54</v>
      </c>
    </row>
    <row r="68" spans="1:5" x14ac:dyDescent="0.3">
      <c r="A68" s="61">
        <f t="shared" ref="A68:A70" si="8">A67+1</f>
        <v>47</v>
      </c>
      <c r="B68" s="21" t="s">
        <v>467</v>
      </c>
      <c r="C68" s="51" t="s">
        <v>105</v>
      </c>
      <c r="D68" s="52">
        <f>SUMIF(СВОД!$C$13:$C$499,B68,СВОД!$E$13:$E$499)</f>
        <v>2884</v>
      </c>
      <c r="E68" s="53">
        <f>D68*1.22</f>
        <v>3518.48</v>
      </c>
    </row>
    <row r="69" spans="1:5" x14ac:dyDescent="0.3">
      <c r="A69" s="61">
        <f t="shared" si="8"/>
        <v>48</v>
      </c>
      <c r="B69" s="21" t="s">
        <v>466</v>
      </c>
      <c r="C69" s="51" t="s">
        <v>105</v>
      </c>
      <c r="D69" s="52">
        <f>SUMIF(СВОД!$C$13:$C$499,B69,СВОД!$E$13:$E$499)</f>
        <v>2884</v>
      </c>
      <c r="E69" s="53">
        <f>D69*1.22</f>
        <v>3518.48</v>
      </c>
    </row>
    <row r="70" spans="1:5" x14ac:dyDescent="0.3">
      <c r="A70" s="61">
        <f t="shared" si="8"/>
        <v>49</v>
      </c>
      <c r="B70" s="21" t="s">
        <v>465</v>
      </c>
      <c r="C70" s="51" t="s">
        <v>105</v>
      </c>
      <c r="D70" s="52">
        <f>SUMIF(СВОД!$C$13:$C$499,B70,СВОД!$E$13:$E$499)</f>
        <v>2516</v>
      </c>
      <c r="E70" s="53">
        <f>D70*1.22</f>
        <v>3069.52</v>
      </c>
    </row>
    <row r="71" spans="1:5" x14ac:dyDescent="0.3">
      <c r="A71" s="75"/>
      <c r="B71" s="76" t="s">
        <v>287</v>
      </c>
      <c r="C71" s="75"/>
      <c r="D71" s="78"/>
      <c r="E71" s="78"/>
    </row>
    <row r="72" spans="1:5" x14ac:dyDescent="0.3">
      <c r="A72" s="61">
        <f>A70+1</f>
        <v>50</v>
      </c>
      <c r="B72" s="21" t="s">
        <v>289</v>
      </c>
      <c r="C72" s="51" t="s">
        <v>105</v>
      </c>
      <c r="D72" s="52">
        <f>SUMIF(СВОД!$C$13:$C$499,B72,СВОД!$E$13:$E$499)</f>
        <v>8718</v>
      </c>
      <c r="E72" s="53">
        <f>D72*1.22</f>
        <v>10635.96</v>
      </c>
    </row>
    <row r="73" spans="1:5" x14ac:dyDescent="0.3">
      <c r="A73" s="61">
        <f>A72+1</f>
        <v>51</v>
      </c>
      <c r="B73" s="21" t="s">
        <v>526</v>
      </c>
      <c r="C73" s="51" t="s">
        <v>105</v>
      </c>
      <c r="D73" s="52">
        <f>SUMIF(СВОД!$C$13:$C$499,B73,СВОД!$E$13:$E$499)</f>
        <v>9155</v>
      </c>
      <c r="E73" s="53">
        <f>D73*1.22</f>
        <v>11169.1</v>
      </c>
    </row>
    <row r="74" spans="1:5" x14ac:dyDescent="0.3">
      <c r="A74" s="61">
        <f t="shared" ref="A74" si="9">A73+1</f>
        <v>52</v>
      </c>
      <c r="B74" s="21" t="s">
        <v>527</v>
      </c>
      <c r="C74" s="51" t="s">
        <v>105</v>
      </c>
      <c r="D74" s="52">
        <f>SUMIF(СВОД!$C$13:$C$499,B74,СВОД!$E$13:$E$499)</f>
        <v>11010</v>
      </c>
      <c r="E74" s="53">
        <f>D74*1.22</f>
        <v>13432.199999999999</v>
      </c>
    </row>
    <row r="75" spans="1:5" x14ac:dyDescent="0.3">
      <c r="A75" s="75"/>
      <c r="B75" s="10" t="s">
        <v>44</v>
      </c>
      <c r="C75" s="11"/>
      <c r="D75" s="13"/>
      <c r="E75" s="79"/>
    </row>
    <row r="76" spans="1:5" x14ac:dyDescent="0.3">
      <c r="A76" s="61">
        <f>A74+1</f>
        <v>53</v>
      </c>
      <c r="B76" s="21" t="s">
        <v>86</v>
      </c>
      <c r="C76" s="51" t="s">
        <v>105</v>
      </c>
      <c r="D76" s="52">
        <f>SUMIF(СВОД!$C$13:$C$499,B76,СВОД!$E$13:$E$499)</f>
        <v>1643</v>
      </c>
      <c r="E76" s="53">
        <f t="shared" ref="E76:E84" si="10">D76*1.22</f>
        <v>2004.46</v>
      </c>
    </row>
    <row r="77" spans="1:5" x14ac:dyDescent="0.3">
      <c r="A77" s="61">
        <f t="shared" ref="A77:A84" si="11">A76+1</f>
        <v>54</v>
      </c>
      <c r="B77" s="21" t="s">
        <v>27</v>
      </c>
      <c r="C77" s="51" t="s">
        <v>105</v>
      </c>
      <c r="D77" s="52">
        <f>SUMIF(СВОД!$C$13:$C$499,B77,СВОД!$E$13:$E$499)</f>
        <v>1526</v>
      </c>
      <c r="E77" s="53">
        <f t="shared" si="10"/>
        <v>1861.72</v>
      </c>
    </row>
    <row r="78" spans="1:5" x14ac:dyDescent="0.3">
      <c r="A78" s="61">
        <f t="shared" si="11"/>
        <v>55</v>
      </c>
      <c r="B78" s="21" t="s">
        <v>28</v>
      </c>
      <c r="C78" s="51" t="s">
        <v>105</v>
      </c>
      <c r="D78" s="52">
        <f>SUMIF(СВОД!$C$13:$C$499,B78,СВОД!$E$13:$E$499)</f>
        <v>1348</v>
      </c>
      <c r="E78" s="53">
        <f t="shared" si="10"/>
        <v>1644.56</v>
      </c>
    </row>
    <row r="79" spans="1:5" x14ac:dyDescent="0.3">
      <c r="A79" s="61">
        <f t="shared" si="11"/>
        <v>56</v>
      </c>
      <c r="B79" s="21" t="s">
        <v>293</v>
      </c>
      <c r="C79" s="51" t="s">
        <v>105</v>
      </c>
      <c r="D79" s="52">
        <f>SUMIF(СВОД!$C$13:$C$499,B79,СВОД!$E$13:$E$499)</f>
        <v>1348</v>
      </c>
      <c r="E79" s="53">
        <f t="shared" si="10"/>
        <v>1644.56</v>
      </c>
    </row>
    <row r="80" spans="1:5" x14ac:dyDescent="0.3">
      <c r="A80" s="61">
        <f t="shared" si="11"/>
        <v>57</v>
      </c>
      <c r="B80" s="21" t="s">
        <v>29</v>
      </c>
      <c r="C80" s="51" t="s">
        <v>105</v>
      </c>
      <c r="D80" s="52">
        <f>SUMIF(СВОД!$C$13:$C$499,B80,СВОД!$E$13:$E$499)</f>
        <v>1199</v>
      </c>
      <c r="E80" s="53">
        <f t="shared" si="10"/>
        <v>1462.78</v>
      </c>
    </row>
    <row r="81" spans="1:5" x14ac:dyDescent="0.3">
      <c r="A81" s="61">
        <f t="shared" si="11"/>
        <v>58</v>
      </c>
      <c r="B81" s="21" t="s">
        <v>30</v>
      </c>
      <c r="C81" s="51" t="s">
        <v>105</v>
      </c>
      <c r="D81" s="52">
        <f>SUMIF(СВОД!$C$13:$C$499,B81,СВОД!$E$13:$E$499)</f>
        <v>1177</v>
      </c>
      <c r="E81" s="53">
        <f t="shared" si="10"/>
        <v>1435.94</v>
      </c>
    </row>
    <row r="82" spans="1:5" x14ac:dyDescent="0.3">
      <c r="A82" s="61">
        <f t="shared" si="11"/>
        <v>59</v>
      </c>
      <c r="B82" s="21" t="s">
        <v>190</v>
      </c>
      <c r="C82" s="51" t="s">
        <v>105</v>
      </c>
      <c r="D82" s="52">
        <f>SUMIF(СВОД!$C$13:$C$499,B82,СВОД!$E$13:$E$499)</f>
        <v>1115</v>
      </c>
      <c r="E82" s="53">
        <f t="shared" si="10"/>
        <v>1360.3</v>
      </c>
    </row>
    <row r="83" spans="1:5" x14ac:dyDescent="0.3">
      <c r="A83" s="61">
        <f t="shared" si="11"/>
        <v>60</v>
      </c>
      <c r="B83" s="21" t="s">
        <v>191</v>
      </c>
      <c r="C83" s="51" t="s">
        <v>105</v>
      </c>
      <c r="D83" s="52">
        <f>SUMIF(СВОД!$C$13:$C$499,B83,СВОД!$E$13:$E$499)</f>
        <v>919</v>
      </c>
      <c r="E83" s="53">
        <f t="shared" si="10"/>
        <v>1121.18</v>
      </c>
    </row>
    <row r="84" spans="1:5" x14ac:dyDescent="0.3">
      <c r="A84" s="61">
        <f t="shared" si="11"/>
        <v>61</v>
      </c>
      <c r="B84" s="21" t="s">
        <v>292</v>
      </c>
      <c r="C84" s="51" t="s">
        <v>105</v>
      </c>
      <c r="D84" s="52">
        <f>SUMIF(СВОД!$C$13:$C$499,B84,СВОД!$E$13:$E$499)</f>
        <v>834</v>
      </c>
      <c r="E84" s="53">
        <f t="shared" si="10"/>
        <v>1017.48</v>
      </c>
    </row>
    <row r="85" spans="1:5" x14ac:dyDescent="0.3">
      <c r="A85" s="75"/>
      <c r="B85" s="76" t="s">
        <v>196</v>
      </c>
      <c r="C85" s="75"/>
      <c r="D85" s="78"/>
      <c r="E85" s="78"/>
    </row>
    <row r="86" spans="1:5" x14ac:dyDescent="0.3">
      <c r="A86" s="61">
        <f>A84+1</f>
        <v>62</v>
      </c>
      <c r="B86" s="21" t="s">
        <v>253</v>
      </c>
      <c r="C86" s="51" t="s">
        <v>105</v>
      </c>
      <c r="D86" s="52">
        <f>SUMIF(СВОД!$C$13:$C$499,B86,СВОД!$E$13:$E$499)</f>
        <v>52164</v>
      </c>
      <c r="E86" s="53">
        <f t="shared" ref="E86:E93" si="12">D86*1.22</f>
        <v>63640.08</v>
      </c>
    </row>
    <row r="87" spans="1:5" x14ac:dyDescent="0.3">
      <c r="A87" s="61">
        <f t="shared" ref="A87:A93" si="13">A86+1</f>
        <v>63</v>
      </c>
      <c r="B87" s="21" t="s">
        <v>254</v>
      </c>
      <c r="C87" s="51" t="s">
        <v>105</v>
      </c>
      <c r="D87" s="52">
        <f>SUMIF(СВОД!$C$13:$C$499,B87,СВОД!$E$13:$E$499)</f>
        <v>29160</v>
      </c>
      <c r="E87" s="53">
        <f t="shared" si="12"/>
        <v>35575.199999999997</v>
      </c>
    </row>
    <row r="88" spans="1:5" x14ac:dyDescent="0.3">
      <c r="A88" s="61">
        <f t="shared" si="13"/>
        <v>64</v>
      </c>
      <c r="B88" s="21" t="s">
        <v>255</v>
      </c>
      <c r="C88" s="51" t="s">
        <v>105</v>
      </c>
      <c r="D88" s="52">
        <f>SUMIF(СВОД!$C$13:$C$499,B88,СВОД!$E$13:$E$499)</f>
        <v>26191</v>
      </c>
      <c r="E88" s="53">
        <f t="shared" si="12"/>
        <v>31953.02</v>
      </c>
    </row>
    <row r="89" spans="1:5" x14ac:dyDescent="0.3">
      <c r="A89" s="61">
        <f t="shared" si="13"/>
        <v>65</v>
      </c>
      <c r="B89" s="21" t="s">
        <v>256</v>
      </c>
      <c r="C89" s="51" t="s">
        <v>105</v>
      </c>
      <c r="D89" s="52">
        <f>SUMIF(СВОД!$C$13:$C$499,B89,СВОД!$E$13:$E$499)</f>
        <v>22098</v>
      </c>
      <c r="E89" s="53">
        <f t="shared" si="12"/>
        <v>26959.559999999998</v>
      </c>
    </row>
    <row r="90" spans="1:5" x14ac:dyDescent="0.3">
      <c r="A90" s="61">
        <f t="shared" si="13"/>
        <v>66</v>
      </c>
      <c r="B90" s="21" t="s">
        <v>257</v>
      </c>
      <c r="C90" s="51" t="s">
        <v>105</v>
      </c>
      <c r="D90" s="52">
        <f>SUMIF(СВОД!$C$13:$C$499,B90,СВОД!$E$13:$E$499)</f>
        <v>14578</v>
      </c>
      <c r="E90" s="53">
        <f t="shared" si="12"/>
        <v>17785.16</v>
      </c>
    </row>
    <row r="91" spans="1:5" x14ac:dyDescent="0.3">
      <c r="A91" s="61">
        <f t="shared" si="13"/>
        <v>67</v>
      </c>
      <c r="B91" s="21" t="s">
        <v>258</v>
      </c>
      <c r="C91" s="51" t="s">
        <v>105</v>
      </c>
      <c r="D91" s="52">
        <f>SUMIF(СВОД!$C$13:$C$499,B91,СВОД!$E$13:$E$499)</f>
        <v>10142</v>
      </c>
      <c r="E91" s="53">
        <f t="shared" si="12"/>
        <v>12373.24</v>
      </c>
    </row>
    <row r="92" spans="1:5" x14ac:dyDescent="0.3">
      <c r="A92" s="61">
        <f t="shared" si="13"/>
        <v>68</v>
      </c>
      <c r="B92" s="21" t="s">
        <v>259</v>
      </c>
      <c r="C92" s="51" t="s">
        <v>105</v>
      </c>
      <c r="D92" s="52">
        <f>SUMIF(СВОД!$C$13:$C$499,B92,СВОД!$E$13:$E$499)</f>
        <v>6641</v>
      </c>
      <c r="E92" s="53">
        <f t="shared" si="12"/>
        <v>8102.0199999999995</v>
      </c>
    </row>
    <row r="93" spans="1:5" x14ac:dyDescent="0.3">
      <c r="A93" s="61">
        <f t="shared" si="13"/>
        <v>69</v>
      </c>
      <c r="B93" s="21" t="s">
        <v>260</v>
      </c>
      <c r="C93" s="51" t="s">
        <v>105</v>
      </c>
      <c r="D93" s="52">
        <f>SUMIF(СВОД!$C$13:$C$499,B93,СВОД!$E$13:$E$499)</f>
        <v>5036</v>
      </c>
      <c r="E93" s="53">
        <f t="shared" si="12"/>
        <v>6143.92</v>
      </c>
    </row>
    <row r="94" spans="1:5" x14ac:dyDescent="0.3">
      <c r="A94" s="75"/>
      <c r="B94" s="76" t="s">
        <v>197</v>
      </c>
      <c r="C94" s="75"/>
      <c r="D94" s="78"/>
      <c r="E94" s="78"/>
    </row>
    <row r="95" spans="1:5" x14ac:dyDescent="0.3">
      <c r="A95" s="61">
        <f>A93+1</f>
        <v>70</v>
      </c>
      <c r="B95" s="21" t="s">
        <v>245</v>
      </c>
      <c r="C95" s="51" t="s">
        <v>105</v>
      </c>
      <c r="D95" s="52">
        <f>SUMIF(СВОД!$C$13:$C$499,B95,СВОД!$E$13:$E$499)</f>
        <v>115115</v>
      </c>
      <c r="E95" s="53">
        <f t="shared" ref="E95:E102" si="14">D95*1.22</f>
        <v>140440.29999999999</v>
      </c>
    </row>
    <row r="96" spans="1:5" x14ac:dyDescent="0.3">
      <c r="A96" s="61">
        <f t="shared" ref="A96:A102" si="15">A95+1</f>
        <v>71</v>
      </c>
      <c r="B96" s="21" t="s">
        <v>246</v>
      </c>
      <c r="C96" s="51" t="s">
        <v>105</v>
      </c>
      <c r="D96" s="52">
        <f>SUMIF(СВОД!$C$13:$C$499,B96,СВОД!$E$13:$E$499)</f>
        <v>75539</v>
      </c>
      <c r="E96" s="53">
        <f t="shared" si="14"/>
        <v>92157.58</v>
      </c>
    </row>
    <row r="97" spans="1:5" x14ac:dyDescent="0.3">
      <c r="A97" s="61">
        <f t="shared" si="15"/>
        <v>72</v>
      </c>
      <c r="B97" s="21" t="s">
        <v>247</v>
      </c>
      <c r="C97" s="51" t="s">
        <v>105</v>
      </c>
      <c r="D97" s="52">
        <f>SUMIF(СВОД!$C$13:$C$499,B97,СВОД!$E$13:$E$499)</f>
        <v>78276</v>
      </c>
      <c r="E97" s="53">
        <f t="shared" si="14"/>
        <v>95496.72</v>
      </c>
    </row>
    <row r="98" spans="1:5" x14ac:dyDescent="0.3">
      <c r="A98" s="61">
        <f t="shared" si="15"/>
        <v>73</v>
      </c>
      <c r="B98" s="21" t="s">
        <v>248</v>
      </c>
      <c r="C98" s="51" t="s">
        <v>105</v>
      </c>
      <c r="D98" s="52">
        <f>SUMIF(СВОД!$C$13:$C$499,B98,СВОД!$E$13:$E$499)</f>
        <v>58960</v>
      </c>
      <c r="E98" s="53">
        <f t="shared" si="14"/>
        <v>71931.199999999997</v>
      </c>
    </row>
    <row r="99" spans="1:5" x14ac:dyDescent="0.3">
      <c r="A99" s="61">
        <f t="shared" si="15"/>
        <v>74</v>
      </c>
      <c r="B99" s="21" t="s">
        <v>249</v>
      </c>
      <c r="C99" s="51" t="s">
        <v>105</v>
      </c>
      <c r="D99" s="52">
        <f>SUMIF(СВОД!$C$13:$C$499,B99,СВОД!$E$13:$E$499)</f>
        <v>46926</v>
      </c>
      <c r="E99" s="53">
        <f t="shared" si="14"/>
        <v>57249.72</v>
      </c>
    </row>
    <row r="100" spans="1:5" x14ac:dyDescent="0.3">
      <c r="A100" s="61">
        <f t="shared" si="15"/>
        <v>75</v>
      </c>
      <c r="B100" s="21" t="s">
        <v>250</v>
      </c>
      <c r="C100" s="51" t="s">
        <v>105</v>
      </c>
      <c r="D100" s="52">
        <f>SUMIF(СВОД!$C$13:$C$499,B100,СВОД!$E$13:$E$499)</f>
        <v>41754</v>
      </c>
      <c r="E100" s="53">
        <f t="shared" si="14"/>
        <v>50939.88</v>
      </c>
    </row>
    <row r="101" spans="1:5" x14ac:dyDescent="0.3">
      <c r="A101" s="61">
        <f t="shared" si="15"/>
        <v>76</v>
      </c>
      <c r="B101" s="21" t="s">
        <v>251</v>
      </c>
      <c r="C101" s="51" t="s">
        <v>105</v>
      </c>
      <c r="D101" s="52">
        <f>SUMIF(СВОД!$C$13:$C$499,B101,СВОД!$E$13:$E$499)</f>
        <v>30061</v>
      </c>
      <c r="E101" s="53">
        <f t="shared" si="14"/>
        <v>36674.42</v>
      </c>
    </row>
    <row r="102" spans="1:5" s="57" customFormat="1" x14ac:dyDescent="0.3">
      <c r="A102" s="61">
        <f t="shared" si="15"/>
        <v>77</v>
      </c>
      <c r="B102" s="21" t="s">
        <v>252</v>
      </c>
      <c r="C102" s="51" t="s">
        <v>105</v>
      </c>
      <c r="D102" s="52">
        <f>SUMIF(СВОД!$C$13:$C$499,B102,СВОД!$E$13:$E$499)</f>
        <v>23288</v>
      </c>
      <c r="E102" s="53">
        <f t="shared" si="14"/>
        <v>28411.360000000001</v>
      </c>
    </row>
    <row r="103" spans="1:5" s="57" customFormat="1" x14ac:dyDescent="0.3">
      <c r="A103" s="75"/>
      <c r="B103" s="76" t="s">
        <v>91</v>
      </c>
      <c r="C103" s="75"/>
      <c r="D103" s="78"/>
      <c r="E103" s="78"/>
    </row>
    <row r="104" spans="1:5" s="57" customFormat="1" x14ac:dyDescent="0.3">
      <c r="A104" s="61">
        <f>A102+1</f>
        <v>78</v>
      </c>
      <c r="B104" s="21" t="s">
        <v>261</v>
      </c>
      <c r="C104" s="51" t="s">
        <v>105</v>
      </c>
      <c r="D104" s="52">
        <f>SUMIF(СВОД!$C$13:$C$499,B104,СВОД!$E$13:$E$499)</f>
        <v>18611</v>
      </c>
      <c r="E104" s="53">
        <f t="shared" ref="E104:E111" si="16">D104*1.22</f>
        <v>22705.42</v>
      </c>
    </row>
    <row r="105" spans="1:5" s="57" customFormat="1" x14ac:dyDescent="0.3">
      <c r="A105" s="61">
        <f t="shared" ref="A105:A111" si="17">A104+1</f>
        <v>79</v>
      </c>
      <c r="B105" s="21" t="s">
        <v>262</v>
      </c>
      <c r="C105" s="51" t="s">
        <v>105</v>
      </c>
      <c r="D105" s="52">
        <f>SUMIF(СВОД!$C$13:$C$499,B105,СВОД!$E$13:$E$499)</f>
        <v>14202</v>
      </c>
      <c r="E105" s="53">
        <f t="shared" si="16"/>
        <v>17326.439999999999</v>
      </c>
    </row>
    <row r="106" spans="1:5" s="57" customFormat="1" x14ac:dyDescent="0.3">
      <c r="A106" s="61">
        <f t="shared" si="17"/>
        <v>80</v>
      </c>
      <c r="B106" s="21" t="s">
        <v>263</v>
      </c>
      <c r="C106" s="51" t="s">
        <v>105</v>
      </c>
      <c r="D106" s="52">
        <f>SUMIF(СВОД!$C$13:$C$499,B106,СВОД!$E$13:$E$499)</f>
        <v>12308</v>
      </c>
      <c r="E106" s="53">
        <f t="shared" si="16"/>
        <v>15015.76</v>
      </c>
    </row>
    <row r="107" spans="1:5" s="57" customFormat="1" x14ac:dyDescent="0.3">
      <c r="A107" s="61">
        <f t="shared" si="17"/>
        <v>81</v>
      </c>
      <c r="B107" s="21" t="s">
        <v>264</v>
      </c>
      <c r="C107" s="51" t="s">
        <v>105</v>
      </c>
      <c r="D107" s="52">
        <f>SUMIF(СВОД!$C$13:$C$499,B107,СВОД!$E$13:$E$499)</f>
        <v>7944</v>
      </c>
      <c r="E107" s="53">
        <f t="shared" si="16"/>
        <v>9691.68</v>
      </c>
    </row>
    <row r="108" spans="1:5" s="57" customFormat="1" x14ac:dyDescent="0.3">
      <c r="A108" s="61">
        <f t="shared" si="17"/>
        <v>82</v>
      </c>
      <c r="B108" s="21" t="s">
        <v>265</v>
      </c>
      <c r="C108" s="51" t="s">
        <v>105</v>
      </c>
      <c r="D108" s="52">
        <f>SUMIF(СВОД!$C$13:$C$499,B108,СВОД!$E$13:$E$499)</f>
        <v>5061</v>
      </c>
      <c r="E108" s="53">
        <f t="shared" si="16"/>
        <v>6174.42</v>
      </c>
    </row>
    <row r="109" spans="1:5" s="57" customFormat="1" x14ac:dyDescent="0.3">
      <c r="A109" s="61">
        <f t="shared" si="17"/>
        <v>83</v>
      </c>
      <c r="B109" s="21" t="s">
        <v>266</v>
      </c>
      <c r="C109" s="51" t="s">
        <v>105</v>
      </c>
      <c r="D109" s="52">
        <f>SUMIF(СВОД!$C$13:$C$499,B109,СВОД!$E$13:$E$499)</f>
        <v>3575</v>
      </c>
      <c r="E109" s="53">
        <f t="shared" si="16"/>
        <v>4361.5</v>
      </c>
    </row>
    <row r="110" spans="1:5" s="57" customFormat="1" x14ac:dyDescent="0.3">
      <c r="A110" s="61">
        <f t="shared" si="17"/>
        <v>84</v>
      </c>
      <c r="B110" s="21" t="s">
        <v>267</v>
      </c>
      <c r="C110" s="51" t="s">
        <v>105</v>
      </c>
      <c r="D110" s="52">
        <f>SUMIF(СВОД!$C$13:$C$499,B110,СВОД!$E$13:$E$499)</f>
        <v>2927</v>
      </c>
      <c r="E110" s="53">
        <f t="shared" si="16"/>
        <v>3570.94</v>
      </c>
    </row>
    <row r="111" spans="1:5" s="57" customFormat="1" x14ac:dyDescent="0.3">
      <c r="A111" s="61">
        <f t="shared" si="17"/>
        <v>85</v>
      </c>
      <c r="B111" s="21" t="s">
        <v>268</v>
      </c>
      <c r="C111" s="51" t="s">
        <v>105</v>
      </c>
      <c r="D111" s="52">
        <f>SUMIF(СВОД!$C$13:$C$499,B111,СВОД!$E$13:$E$499)</f>
        <v>2554</v>
      </c>
      <c r="E111" s="53">
        <f t="shared" si="16"/>
        <v>3115.88</v>
      </c>
    </row>
    <row r="112" spans="1:5" s="57" customFormat="1" x14ac:dyDescent="0.3">
      <c r="A112" s="75"/>
      <c r="B112" s="76" t="s">
        <v>45</v>
      </c>
      <c r="C112" s="75"/>
      <c r="D112" s="78"/>
      <c r="E112" s="78"/>
    </row>
    <row r="113" spans="1:5" x14ac:dyDescent="0.3">
      <c r="A113" s="61">
        <f>A111+1</f>
        <v>86</v>
      </c>
      <c r="B113" s="50" t="s">
        <v>441</v>
      </c>
      <c r="C113" s="51" t="s">
        <v>105</v>
      </c>
      <c r="D113" s="52">
        <f>SUMIF(СВОД!$C$13:$C$499,B113,СВОД!$E$13:$E$499)</f>
        <v>10611</v>
      </c>
      <c r="E113" s="53">
        <f t="shared" ref="E113:E121" si="18">D113*1.22</f>
        <v>12945.42</v>
      </c>
    </row>
    <row r="114" spans="1:5" x14ac:dyDescent="0.3">
      <c r="A114" s="61">
        <f t="shared" ref="A114:A121" si="19">A113+1</f>
        <v>87</v>
      </c>
      <c r="B114" s="50" t="s">
        <v>442</v>
      </c>
      <c r="C114" s="51" t="s">
        <v>105</v>
      </c>
      <c r="D114" s="52">
        <f>SUMIF(СВОД!$C$13:$C$499,B114,СВОД!$E$13:$E$499)</f>
        <v>9522</v>
      </c>
      <c r="E114" s="53">
        <f t="shared" si="18"/>
        <v>11616.84</v>
      </c>
    </row>
    <row r="115" spans="1:5" x14ac:dyDescent="0.3">
      <c r="A115" s="61">
        <f t="shared" si="19"/>
        <v>88</v>
      </c>
      <c r="B115" s="21" t="s">
        <v>36</v>
      </c>
      <c r="C115" s="51" t="s">
        <v>105</v>
      </c>
      <c r="D115" s="52">
        <f>SUMIF(СВОД!$C$13:$C$499,B115,СВОД!$E$13:$E$499)</f>
        <v>8582</v>
      </c>
      <c r="E115" s="53">
        <f t="shared" si="18"/>
        <v>10470.039999999999</v>
      </c>
    </row>
    <row r="116" spans="1:5" x14ac:dyDescent="0.3">
      <c r="A116" s="61">
        <f t="shared" si="19"/>
        <v>89</v>
      </c>
      <c r="B116" s="21" t="s">
        <v>37</v>
      </c>
      <c r="C116" s="51" t="s">
        <v>105</v>
      </c>
      <c r="D116" s="52">
        <f>SUMIF(СВОД!$C$13:$C$499,B116,СВОД!$E$13:$E$499)</f>
        <v>8209</v>
      </c>
      <c r="E116" s="53">
        <f t="shared" si="18"/>
        <v>10014.98</v>
      </c>
    </row>
    <row r="117" spans="1:5" x14ac:dyDescent="0.3">
      <c r="A117" s="61">
        <f t="shared" si="19"/>
        <v>90</v>
      </c>
      <c r="B117" s="21" t="s">
        <v>38</v>
      </c>
      <c r="C117" s="51" t="s">
        <v>105</v>
      </c>
      <c r="D117" s="52">
        <f>SUMIF(СВОД!$C$13:$C$499,B117,СВОД!$E$13:$E$499)</f>
        <v>7464</v>
      </c>
      <c r="E117" s="53">
        <f t="shared" si="18"/>
        <v>9106.08</v>
      </c>
    </row>
    <row r="118" spans="1:5" x14ac:dyDescent="0.3">
      <c r="A118" s="61">
        <f t="shared" si="19"/>
        <v>91</v>
      </c>
      <c r="B118" s="21" t="s">
        <v>194</v>
      </c>
      <c r="C118" s="51" t="s">
        <v>105</v>
      </c>
      <c r="D118" s="52">
        <f>SUMIF(СВОД!$C$13:$C$499,B118,СВОД!$E$13:$E$499)</f>
        <v>7153</v>
      </c>
      <c r="E118" s="53">
        <f t="shared" si="18"/>
        <v>8726.66</v>
      </c>
    </row>
    <row r="119" spans="1:5" x14ac:dyDescent="0.3">
      <c r="A119" s="61">
        <f t="shared" si="19"/>
        <v>92</v>
      </c>
      <c r="B119" s="21" t="s">
        <v>464</v>
      </c>
      <c r="C119" s="51" t="s">
        <v>105</v>
      </c>
      <c r="D119" s="52">
        <f>SUMIF(СВОД!$C$13:$C$499,B119,СВОД!$E$13:$E$499)</f>
        <v>6685</v>
      </c>
      <c r="E119" s="53">
        <f t="shared" si="18"/>
        <v>8155.7</v>
      </c>
    </row>
    <row r="120" spans="1:5" x14ac:dyDescent="0.3">
      <c r="A120" s="61">
        <f t="shared" si="19"/>
        <v>93</v>
      </c>
      <c r="B120" s="21" t="s">
        <v>195</v>
      </c>
      <c r="C120" s="51" t="s">
        <v>105</v>
      </c>
      <c r="D120" s="52">
        <f>SUMIF(СВОД!$C$13:$C$499,B120,СВОД!$E$13:$E$499)</f>
        <v>7074</v>
      </c>
      <c r="E120" s="53">
        <f t="shared" si="18"/>
        <v>8630.2800000000007</v>
      </c>
    </row>
    <row r="121" spans="1:5" x14ac:dyDescent="0.3">
      <c r="A121" s="61">
        <f t="shared" si="19"/>
        <v>94</v>
      </c>
      <c r="B121" s="21" t="s">
        <v>294</v>
      </c>
      <c r="C121" s="51" t="s">
        <v>105</v>
      </c>
      <c r="D121" s="52">
        <f>SUMIF(СВОД!$C$13:$C$499,B121,СВОД!$E$13:$E$499)</f>
        <v>7074</v>
      </c>
      <c r="E121" s="53">
        <f t="shared" si="18"/>
        <v>8630.2800000000007</v>
      </c>
    </row>
    <row r="122" spans="1:5" x14ac:dyDescent="0.3">
      <c r="A122" s="75"/>
      <c r="B122" s="76" t="s">
        <v>51</v>
      </c>
      <c r="C122" s="75"/>
      <c r="D122" s="78"/>
      <c r="E122" s="78"/>
    </row>
    <row r="123" spans="1:5" x14ac:dyDescent="0.3">
      <c r="A123" s="61">
        <f>A121+1</f>
        <v>95</v>
      </c>
      <c r="B123" s="21" t="s">
        <v>32</v>
      </c>
      <c r="C123" s="51" t="s">
        <v>105</v>
      </c>
      <c r="D123" s="52">
        <f>SUMIF([1]СВОД!$C$13:$C$499,B123,[1]СВОД!$E$13:$E$499)</f>
        <v>73531</v>
      </c>
      <c r="E123" s="53">
        <f>D123*1.22</f>
        <v>89707.819999999992</v>
      </c>
    </row>
    <row r="124" spans="1:5" x14ac:dyDescent="0.3">
      <c r="A124" s="61">
        <f t="shared" ref="A124" si="20">A123+1</f>
        <v>96</v>
      </c>
      <c r="B124" s="95" t="s">
        <v>34</v>
      </c>
      <c r="C124" s="51" t="s">
        <v>105</v>
      </c>
      <c r="D124" s="52">
        <f>SUMIF([1]СВОД!$C$13:$C$499,B124,[1]СВОД!$E$13:$E$499)</f>
        <v>55206</v>
      </c>
      <c r="E124" s="53">
        <f>D124*1.22</f>
        <v>67351.319999999992</v>
      </c>
    </row>
    <row r="125" spans="1:5" x14ac:dyDescent="0.3">
      <c r="A125" s="75"/>
      <c r="B125" s="63" t="s">
        <v>46</v>
      </c>
      <c r="C125" s="75"/>
      <c r="D125" s="78"/>
      <c r="E125" s="78"/>
    </row>
    <row r="126" spans="1:5" x14ac:dyDescent="0.3">
      <c r="A126" s="61">
        <f>A124+1</f>
        <v>97</v>
      </c>
      <c r="B126" s="95" t="s">
        <v>537</v>
      </c>
      <c r="C126" s="51" t="s">
        <v>105</v>
      </c>
      <c r="D126" s="52">
        <f>SUMIF(СВОД!$C$13:$C$499,B126,СВОД!$E$13:$E$499)</f>
        <v>11282</v>
      </c>
      <c r="E126" s="53">
        <f>D126*1.22</f>
        <v>13764.039999999999</v>
      </c>
    </row>
    <row r="127" spans="1:5" x14ac:dyDescent="0.3">
      <c r="A127" s="61">
        <f t="shared" ref="A127:A128" si="21">A126+1</f>
        <v>98</v>
      </c>
      <c r="B127" s="95" t="s">
        <v>536</v>
      </c>
      <c r="C127" s="51" t="s">
        <v>105</v>
      </c>
      <c r="D127" s="52">
        <f>SUMIF(СВОД!$C$13:$C$499,B127,СВОД!$E$13:$E$499)</f>
        <v>4107</v>
      </c>
      <c r="E127" s="53">
        <f>D127*1.22</f>
        <v>5010.54</v>
      </c>
    </row>
    <row r="128" spans="1:5" x14ac:dyDescent="0.3">
      <c r="A128" s="61">
        <f t="shared" si="21"/>
        <v>99</v>
      </c>
      <c r="B128" s="95" t="s">
        <v>535</v>
      </c>
      <c r="C128" s="51" t="s">
        <v>105</v>
      </c>
      <c r="D128" s="52">
        <f>SUMIF(СВОД!$C$13:$C$499,B128,СВОД!$E$13:$E$499)</f>
        <v>2391</v>
      </c>
      <c r="E128" s="53">
        <f>D128*1.22</f>
        <v>2917.02</v>
      </c>
    </row>
    <row r="129" spans="1:5" x14ac:dyDescent="0.3">
      <c r="A129" s="75"/>
      <c r="B129" s="76" t="s">
        <v>47</v>
      </c>
      <c r="C129" s="75"/>
      <c r="D129" s="78"/>
      <c r="E129" s="78"/>
    </row>
    <row r="130" spans="1:5" x14ac:dyDescent="0.3">
      <c r="A130" s="61">
        <f>A128+1</f>
        <v>100</v>
      </c>
      <c r="B130" s="21" t="s">
        <v>21</v>
      </c>
      <c r="C130" s="51" t="s">
        <v>104</v>
      </c>
      <c r="D130" s="52">
        <f>SUMIF(СВОД!$C$13:$C$499,B130,СВОД!$E$13:$E$499)</f>
        <v>78</v>
      </c>
      <c r="E130" s="53">
        <f>D130*1.22</f>
        <v>95.16</v>
      </c>
    </row>
    <row r="131" spans="1:5" x14ac:dyDescent="0.3">
      <c r="A131" s="61">
        <f t="shared" ref="A131" si="22">A130+1</f>
        <v>101</v>
      </c>
      <c r="B131" s="21" t="s">
        <v>85</v>
      </c>
      <c r="C131" s="51" t="s">
        <v>104</v>
      </c>
      <c r="D131" s="52">
        <f>SUMIF(СВОД!$C$13:$C$499,B131,СВОД!$E$13:$E$499)</f>
        <v>69</v>
      </c>
      <c r="E131" s="53">
        <f>D131*1.22</f>
        <v>84.179999999999993</v>
      </c>
    </row>
    <row r="132" spans="1:5" x14ac:dyDescent="0.3">
      <c r="A132" s="75"/>
      <c r="B132" s="76" t="s">
        <v>110</v>
      </c>
      <c r="C132" s="75"/>
      <c r="D132" s="78"/>
      <c r="E132" s="78"/>
    </row>
    <row r="133" spans="1:5" x14ac:dyDescent="0.3">
      <c r="A133" s="61">
        <f>A131+1</f>
        <v>102</v>
      </c>
      <c r="B133" s="21" t="s">
        <v>111</v>
      </c>
      <c r="C133" s="51" t="s">
        <v>105</v>
      </c>
      <c r="D133" s="52">
        <f>SUMIF(СВОД!$C$13:$C$499,B133,СВОД!$E$13:$E$499)</f>
        <v>3216</v>
      </c>
      <c r="E133" s="53">
        <f>D133*1.22</f>
        <v>3923.52</v>
      </c>
    </row>
    <row r="134" spans="1:5" x14ac:dyDescent="0.3">
      <c r="A134" s="61">
        <f t="shared" ref="A134" si="23">A133+1</f>
        <v>103</v>
      </c>
      <c r="B134" s="21" t="s">
        <v>112</v>
      </c>
      <c r="C134" s="51" t="s">
        <v>105</v>
      </c>
      <c r="D134" s="52">
        <f>SUMIF(СВОД!$C$13:$C$499,B134,СВОД!$E$13:$E$499)</f>
        <v>331</v>
      </c>
      <c r="E134" s="53">
        <f>D134*1.22</f>
        <v>403.82</v>
      </c>
    </row>
    <row r="135" spans="1:5" x14ac:dyDescent="0.3">
      <c r="A135" s="75"/>
      <c r="B135" s="76" t="s">
        <v>158</v>
      </c>
      <c r="C135" s="75"/>
      <c r="D135" s="78"/>
      <c r="E135" s="78"/>
    </row>
    <row r="136" spans="1:5" x14ac:dyDescent="0.3">
      <c r="A136" s="61">
        <f>A134+1</f>
        <v>104</v>
      </c>
      <c r="B136" s="21" t="s">
        <v>159</v>
      </c>
      <c r="C136" s="51" t="s">
        <v>105</v>
      </c>
      <c r="D136" s="52">
        <f>SUMIF(СВОД!$C$13:$C$499,B136,СВОД!$E$13:$E$499)</f>
        <v>708602</v>
      </c>
      <c r="E136" s="53">
        <f>D136*1.22</f>
        <v>864494.44</v>
      </c>
    </row>
    <row r="137" spans="1:5" x14ac:dyDescent="0.3">
      <c r="A137" s="29"/>
      <c r="B137" s="30"/>
      <c r="C137" s="31"/>
      <c r="D137" s="32"/>
      <c r="E137" s="33"/>
    </row>
    <row r="138" spans="1:5" x14ac:dyDescent="0.3">
      <c r="A138" s="28" t="s">
        <v>299</v>
      </c>
      <c r="B138" s="26"/>
      <c r="C138" s="17"/>
      <c r="D138" s="17"/>
      <c r="E138" s="17"/>
    </row>
    <row r="139" spans="1:5" x14ac:dyDescent="0.3">
      <c r="A139" s="17" t="s">
        <v>198</v>
      </c>
      <c r="B139" s="28" t="s">
        <v>199</v>
      </c>
      <c r="C139" s="17"/>
      <c r="D139" s="17"/>
      <c r="E139" s="17"/>
    </row>
    <row r="140" spans="1:5" x14ac:dyDescent="0.3">
      <c r="A140" s="17" t="s">
        <v>201</v>
      </c>
      <c r="B140" s="28" t="s">
        <v>296</v>
      </c>
      <c r="C140" s="17"/>
      <c r="D140" s="17"/>
      <c r="E140" s="17"/>
    </row>
    <row r="141" spans="1:5" x14ac:dyDescent="0.3">
      <c r="A141" s="17" t="s">
        <v>298</v>
      </c>
      <c r="B141" s="28" t="s">
        <v>297</v>
      </c>
      <c r="C141" s="17"/>
      <c r="D141" s="17"/>
      <c r="E141" s="17"/>
    </row>
  </sheetData>
  <mergeCells count="4">
    <mergeCell ref="B2:E2"/>
    <mergeCell ref="B3:E3"/>
    <mergeCell ref="B4:E4"/>
    <mergeCell ref="B5:E5"/>
  </mergeCells>
  <hyperlinks>
    <hyperlink ref="B5" r:id="rId1"/>
    <hyperlink ref="B4" r:id="rId2"/>
  </hyperlinks>
  <printOptions horizontalCentered="1"/>
  <pageMargins left="0.70866141732283472" right="0.31496062992125984" top="0.35433070866141736" bottom="0.35433070866141736" header="0.31496062992125984" footer="0.31496062992125984"/>
  <pageSetup paperSize="9" scale="75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65"/>
  <sheetViews>
    <sheetView view="pageBreakPreview" zoomScaleNormal="100" zoomScaleSheetLayoutView="100" workbookViewId="0">
      <selection activeCell="B12" sqref="B12"/>
    </sheetView>
  </sheetViews>
  <sheetFormatPr defaultRowHeight="15.6" x14ac:dyDescent="0.3"/>
  <cols>
    <col min="1" max="1" width="3.88671875" style="3" bestFit="1" customWidth="1"/>
    <col min="2" max="2" width="70.21875" style="2" customWidth="1"/>
    <col min="3" max="3" width="9.109375" style="3"/>
    <col min="4" max="5" width="16" style="3" customWidth="1"/>
  </cols>
  <sheetData>
    <row r="1" spans="1:5" x14ac:dyDescent="0.3">
      <c r="A1" s="17"/>
      <c r="B1" s="18"/>
      <c r="C1" s="17"/>
      <c r="D1" s="17"/>
      <c r="E1" s="17"/>
    </row>
    <row r="2" spans="1:5" ht="17.399999999999999" x14ac:dyDescent="0.3">
      <c r="A2" s="17"/>
      <c r="B2" s="111" t="s">
        <v>548</v>
      </c>
      <c r="C2" s="111"/>
      <c r="D2" s="111"/>
      <c r="E2" s="111"/>
    </row>
    <row r="3" spans="1:5" ht="17.399999999999999" x14ac:dyDescent="0.3">
      <c r="A3" s="17"/>
      <c r="B3" s="111" t="s">
        <v>549</v>
      </c>
      <c r="C3" s="111"/>
      <c r="D3" s="111"/>
      <c r="E3" s="111"/>
    </row>
    <row r="4" spans="1:5" ht="18" x14ac:dyDescent="0.3">
      <c r="A4" s="17"/>
      <c r="B4" s="112" t="s">
        <v>550</v>
      </c>
      <c r="C4" s="112"/>
      <c r="D4" s="112"/>
      <c r="E4" s="112"/>
    </row>
    <row r="5" spans="1:5" ht="18" x14ac:dyDescent="0.3">
      <c r="A5" s="17"/>
      <c r="B5" s="112" t="s">
        <v>551</v>
      </c>
      <c r="C5" s="112"/>
      <c r="D5" s="112"/>
      <c r="E5" s="112"/>
    </row>
    <row r="6" spans="1:5" ht="11.4" customHeight="1" x14ac:dyDescent="0.3">
      <c r="A6" s="17"/>
      <c r="B6" s="18"/>
      <c r="C6" s="17"/>
      <c r="D6" s="17"/>
      <c r="E6" s="17"/>
    </row>
    <row r="7" spans="1:5" ht="56.4" customHeight="1" thickBot="1" x14ac:dyDescent="0.35">
      <c r="A7" s="17"/>
      <c r="B7" s="108" t="s">
        <v>552</v>
      </c>
      <c r="C7" s="109"/>
      <c r="D7" s="109"/>
      <c r="E7" s="17"/>
    </row>
    <row r="8" spans="1:5" x14ac:dyDescent="0.3">
      <c r="A8" s="17"/>
      <c r="B8" s="18" t="s">
        <v>306</v>
      </c>
      <c r="C8" s="17"/>
      <c r="D8" s="17"/>
      <c r="E8" s="17"/>
    </row>
    <row r="9" spans="1:5" x14ac:dyDescent="0.3">
      <c r="A9" s="17"/>
      <c r="B9" s="110" t="s">
        <v>554</v>
      </c>
      <c r="C9" s="17"/>
      <c r="D9" s="17"/>
      <c r="E9" s="17"/>
    </row>
    <row r="10" spans="1:5" x14ac:dyDescent="0.3">
      <c r="A10" s="17"/>
      <c r="B10" s="18" t="s">
        <v>300</v>
      </c>
      <c r="C10" s="17"/>
      <c r="D10" s="17"/>
      <c r="E10" s="17"/>
    </row>
    <row r="11" spans="1:5" ht="16.2" thickBot="1" x14ac:dyDescent="0.35">
      <c r="A11" s="17"/>
      <c r="B11" s="18"/>
      <c r="C11" s="19"/>
      <c r="D11" s="17"/>
      <c r="E11" s="17"/>
    </row>
    <row r="12" spans="1:5" s="7" customFormat="1" ht="31.8" thickBot="1" x14ac:dyDescent="0.35">
      <c r="A12" s="34" t="s">
        <v>0</v>
      </c>
      <c r="B12" s="35" t="s">
        <v>1</v>
      </c>
      <c r="C12" s="35" t="s">
        <v>52</v>
      </c>
      <c r="D12" s="35" t="s">
        <v>39</v>
      </c>
      <c r="E12" s="36" t="s">
        <v>40</v>
      </c>
    </row>
    <row r="13" spans="1:5" x14ac:dyDescent="0.3">
      <c r="A13" s="12"/>
      <c r="B13" s="10" t="s">
        <v>41</v>
      </c>
      <c r="C13" s="10"/>
      <c r="D13" s="22"/>
      <c r="E13" s="22"/>
    </row>
    <row r="14" spans="1:5" x14ac:dyDescent="0.3">
      <c r="A14" s="5">
        <v>1</v>
      </c>
      <c r="B14" s="40" t="s">
        <v>431</v>
      </c>
      <c r="C14" s="4" t="s">
        <v>104</v>
      </c>
      <c r="D14" s="6">
        <f>SUMIF(СВОД!$C$13:$C$499,B14,СВОД!$E$13:$E$499)</f>
        <v>8944</v>
      </c>
      <c r="E14" s="14">
        <f t="shared" ref="E14:E21" si="0">D14*1.22</f>
        <v>10911.68</v>
      </c>
    </row>
    <row r="15" spans="1:5" x14ac:dyDescent="0.3">
      <c r="A15" s="5">
        <f t="shared" ref="A15:A21" si="1">A14+1</f>
        <v>2</v>
      </c>
      <c r="B15" s="1" t="s">
        <v>432</v>
      </c>
      <c r="C15" s="4" t="s">
        <v>104</v>
      </c>
      <c r="D15" s="6">
        <f>SUMIF(СВОД!$C$13:$C$499,B15,СВОД!$E$13:$E$499)</f>
        <v>6908</v>
      </c>
      <c r="E15" s="14">
        <f t="shared" si="0"/>
        <v>8427.76</v>
      </c>
    </row>
    <row r="16" spans="1:5" x14ac:dyDescent="0.3">
      <c r="A16" s="5">
        <f t="shared" si="1"/>
        <v>3</v>
      </c>
      <c r="B16" s="1" t="s">
        <v>433</v>
      </c>
      <c r="C16" s="4" t="s">
        <v>104</v>
      </c>
      <c r="D16" s="6">
        <f>SUMIF(СВОД!$C$13:$C$499,B16,СВОД!$E$13:$E$499)</f>
        <v>4962</v>
      </c>
      <c r="E16" s="14">
        <f t="shared" si="0"/>
        <v>6053.6399999999994</v>
      </c>
    </row>
    <row r="17" spans="1:5" x14ac:dyDescent="0.3">
      <c r="A17" s="5">
        <f t="shared" si="1"/>
        <v>4</v>
      </c>
      <c r="B17" s="1" t="s">
        <v>434</v>
      </c>
      <c r="C17" s="4" t="s">
        <v>104</v>
      </c>
      <c r="D17" s="6">
        <f>SUMIF(СВОД!$C$13:$C$499,B17,СВОД!$E$13:$E$499)</f>
        <v>3612</v>
      </c>
      <c r="E17" s="14">
        <f t="shared" si="0"/>
        <v>4406.6400000000003</v>
      </c>
    </row>
    <row r="18" spans="1:5" x14ac:dyDescent="0.3">
      <c r="A18" s="5">
        <f t="shared" si="1"/>
        <v>5</v>
      </c>
      <c r="B18" s="1" t="s">
        <v>435</v>
      </c>
      <c r="C18" s="4" t="s">
        <v>104</v>
      </c>
      <c r="D18" s="6">
        <f>SUMIF(СВОД!$C$13:$C$499,B18,СВОД!$E$13:$E$499)</f>
        <v>2765</v>
      </c>
      <c r="E18" s="14">
        <f t="shared" si="0"/>
        <v>3373.2999999999997</v>
      </c>
    </row>
    <row r="19" spans="1:5" x14ac:dyDescent="0.3">
      <c r="A19" s="5">
        <f t="shared" si="1"/>
        <v>6</v>
      </c>
      <c r="B19" s="1" t="s">
        <v>436</v>
      </c>
      <c r="C19" s="4" t="s">
        <v>104</v>
      </c>
      <c r="D19" s="6">
        <f>SUMIF(СВОД!$C$13:$C$499,B19,СВОД!$E$13:$E$499)</f>
        <v>2218</v>
      </c>
      <c r="E19" s="14">
        <f t="shared" si="0"/>
        <v>2705.96</v>
      </c>
    </row>
    <row r="20" spans="1:5" x14ac:dyDescent="0.3">
      <c r="A20" s="5">
        <f t="shared" si="1"/>
        <v>7</v>
      </c>
      <c r="B20" s="1" t="s">
        <v>437</v>
      </c>
      <c r="C20" s="4" t="s">
        <v>104</v>
      </c>
      <c r="D20" s="6">
        <f>SUMIF(СВОД!$C$13:$C$499,B20,СВОД!$E$13:$E$499)</f>
        <v>2104</v>
      </c>
      <c r="E20" s="14">
        <f t="shared" si="0"/>
        <v>2566.88</v>
      </c>
    </row>
    <row r="21" spans="1:5" x14ac:dyDescent="0.3">
      <c r="A21" s="5">
        <f t="shared" si="1"/>
        <v>8</v>
      </c>
      <c r="B21" s="1" t="s">
        <v>438</v>
      </c>
      <c r="C21" s="4" t="s">
        <v>104</v>
      </c>
      <c r="D21" s="6">
        <f>SUMIF(СВОД!$C$13:$C$499,B21,СВОД!$E$13:$E$499)</f>
        <v>1905</v>
      </c>
      <c r="E21" s="14">
        <f t="shared" si="0"/>
        <v>2324.1</v>
      </c>
    </row>
    <row r="22" spans="1:5" x14ac:dyDescent="0.3">
      <c r="A22" s="42"/>
      <c r="B22" s="43" t="s">
        <v>90</v>
      </c>
      <c r="C22" s="44"/>
      <c r="D22" s="45"/>
      <c r="E22" s="46"/>
    </row>
    <row r="23" spans="1:5" ht="31.2" x14ac:dyDescent="0.3">
      <c r="A23" s="5">
        <v>9</v>
      </c>
      <c r="B23" s="21" t="s">
        <v>468</v>
      </c>
      <c r="C23" s="4" t="s">
        <v>105</v>
      </c>
      <c r="D23" s="6">
        <f>SUMIF(СВОД!$C$13:$C$499,B23,СВОД!$E$13:$E$499)</f>
        <v>4457</v>
      </c>
      <c r="E23" s="14">
        <f>D23*1.22</f>
        <v>5437.54</v>
      </c>
    </row>
    <row r="24" spans="1:5" x14ac:dyDescent="0.3">
      <c r="A24" s="5">
        <f t="shared" ref="A24:A27" si="2">A23+1</f>
        <v>10</v>
      </c>
      <c r="B24" s="21" t="s">
        <v>529</v>
      </c>
      <c r="C24" s="4" t="s">
        <v>105</v>
      </c>
      <c r="D24" s="6">
        <f>SUMIF(СВОД!$C$13:$C$499,B24,СВОД!$E$13:$E$499)</f>
        <v>4457</v>
      </c>
      <c r="E24" s="14">
        <f>D24*1.22</f>
        <v>5437.54</v>
      </c>
    </row>
    <row r="25" spans="1:5" x14ac:dyDescent="0.3">
      <c r="A25" s="5">
        <f t="shared" si="2"/>
        <v>11</v>
      </c>
      <c r="B25" s="21" t="s">
        <v>467</v>
      </c>
      <c r="C25" s="4" t="s">
        <v>105</v>
      </c>
      <c r="D25" s="6">
        <f>SUMIF(СВОД!$C$13:$C$499,B25,СВОД!$E$13:$E$499)</f>
        <v>2884</v>
      </c>
      <c r="E25" s="14">
        <f>D25*1.22</f>
        <v>3518.48</v>
      </c>
    </row>
    <row r="26" spans="1:5" x14ac:dyDescent="0.3">
      <c r="A26" s="5">
        <f t="shared" si="2"/>
        <v>12</v>
      </c>
      <c r="B26" s="21" t="s">
        <v>466</v>
      </c>
      <c r="C26" s="4" t="s">
        <v>105</v>
      </c>
      <c r="D26" s="6">
        <f>SUMIF(СВОД!$C$13:$C$499,B26,СВОД!$E$13:$E$499)</f>
        <v>2884</v>
      </c>
      <c r="E26" s="14">
        <f>D26*1.22</f>
        <v>3518.48</v>
      </c>
    </row>
    <row r="27" spans="1:5" x14ac:dyDescent="0.3">
      <c r="A27" s="5">
        <f t="shared" si="2"/>
        <v>13</v>
      </c>
      <c r="B27" s="21" t="s">
        <v>465</v>
      </c>
      <c r="C27" s="51" t="s">
        <v>105</v>
      </c>
      <c r="D27" s="6">
        <f>SUMIF(СВОД!$C$13:$C$499,B27,СВОД!$E$13:$E$499)</f>
        <v>2516</v>
      </c>
      <c r="E27" s="14">
        <f>D27*1.22</f>
        <v>3069.52</v>
      </c>
    </row>
    <row r="28" spans="1:5" x14ac:dyDescent="0.3">
      <c r="A28" s="8"/>
      <c r="B28" s="10" t="s">
        <v>44</v>
      </c>
      <c r="C28" s="11"/>
      <c r="D28" s="13"/>
      <c r="E28" s="16"/>
    </row>
    <row r="29" spans="1:5" x14ac:dyDescent="0.3">
      <c r="A29" s="5">
        <f>A27+1</f>
        <v>14</v>
      </c>
      <c r="B29" s="1" t="s">
        <v>26</v>
      </c>
      <c r="C29" s="4" t="s">
        <v>105</v>
      </c>
      <c r="D29" s="6">
        <f>SUMIF(СВОД!$C$13:$C$499,B29,СВОД!$E$13:$E$499)</f>
        <v>1643</v>
      </c>
      <c r="E29" s="14">
        <f t="shared" ref="E29:E34" si="3">D29*1.22</f>
        <v>2004.46</v>
      </c>
    </row>
    <row r="30" spans="1:5" x14ac:dyDescent="0.3">
      <c r="A30" s="5">
        <f t="shared" ref="A30:A34" si="4">A29+1</f>
        <v>15</v>
      </c>
      <c r="B30" s="1" t="s">
        <v>86</v>
      </c>
      <c r="C30" s="4" t="s">
        <v>105</v>
      </c>
      <c r="D30" s="6">
        <f>SUMIF(СВОД!$C$13:$C$499,B30,СВОД!$E$13:$E$499)</f>
        <v>1643</v>
      </c>
      <c r="E30" s="14">
        <f t="shared" si="3"/>
        <v>2004.46</v>
      </c>
    </row>
    <row r="31" spans="1:5" x14ac:dyDescent="0.3">
      <c r="A31" s="5">
        <f t="shared" si="4"/>
        <v>16</v>
      </c>
      <c r="B31" s="1" t="s">
        <v>28</v>
      </c>
      <c r="C31" s="4" t="s">
        <v>105</v>
      </c>
      <c r="D31" s="6">
        <f>SUMIF(СВОД!$C$13:$C$499,B31,СВОД!$E$13:$E$499)</f>
        <v>1348</v>
      </c>
      <c r="E31" s="14">
        <f t="shared" si="3"/>
        <v>1644.56</v>
      </c>
    </row>
    <row r="32" spans="1:5" x14ac:dyDescent="0.3">
      <c r="A32" s="5">
        <f t="shared" si="4"/>
        <v>17</v>
      </c>
      <c r="B32" s="1" t="s">
        <v>29</v>
      </c>
      <c r="C32" s="4" t="s">
        <v>105</v>
      </c>
      <c r="D32" s="6">
        <f>SUMIF(СВОД!$C$13:$C$499,B32,СВОД!$E$13:$E$499)</f>
        <v>1199</v>
      </c>
      <c r="E32" s="14">
        <f t="shared" si="3"/>
        <v>1462.78</v>
      </c>
    </row>
    <row r="33" spans="1:5" x14ac:dyDescent="0.3">
      <c r="A33" s="5">
        <f t="shared" si="4"/>
        <v>18</v>
      </c>
      <c r="B33" s="1" t="s">
        <v>30</v>
      </c>
      <c r="C33" s="4" t="s">
        <v>105</v>
      </c>
      <c r="D33" s="6">
        <f>SUMIF(СВОД!$C$13:$C$499,B33,СВОД!$E$13:$E$499)</f>
        <v>1177</v>
      </c>
      <c r="E33" s="14">
        <f t="shared" si="3"/>
        <v>1435.94</v>
      </c>
    </row>
    <row r="34" spans="1:5" x14ac:dyDescent="0.3">
      <c r="A34" s="5">
        <f t="shared" si="4"/>
        <v>19</v>
      </c>
      <c r="B34" s="1" t="s">
        <v>190</v>
      </c>
      <c r="C34" s="4" t="s">
        <v>105</v>
      </c>
      <c r="D34" s="6">
        <f>SUMIF(СВОД!$C$13:$C$499,B34,СВОД!$E$13:$E$499)</f>
        <v>1115</v>
      </c>
      <c r="E34" s="14">
        <f t="shared" si="3"/>
        <v>1360.3</v>
      </c>
    </row>
    <row r="35" spans="1:5" s="3" customFormat="1" x14ac:dyDescent="0.3">
      <c r="A35" s="8"/>
      <c r="B35" s="9" t="s">
        <v>45</v>
      </c>
      <c r="C35" s="8"/>
      <c r="D35" s="15"/>
      <c r="E35" s="15"/>
    </row>
    <row r="36" spans="1:5" x14ac:dyDescent="0.3">
      <c r="A36" s="5">
        <f>A34+1</f>
        <v>20</v>
      </c>
      <c r="B36" s="50" t="s">
        <v>440</v>
      </c>
      <c r="C36" s="51" t="s">
        <v>105</v>
      </c>
      <c r="D36" s="52">
        <f>SUMIF(СВОД!$C$13:$C$499,B36,СВОД!$E$13:$E$499)</f>
        <v>11552</v>
      </c>
      <c r="E36" s="54">
        <f t="shared" ref="E36:E41" si="5">D36*1.22</f>
        <v>14093.44</v>
      </c>
    </row>
    <row r="37" spans="1:5" x14ac:dyDescent="0.3">
      <c r="A37" s="5">
        <f t="shared" ref="A37:A41" si="6">A36+1</f>
        <v>21</v>
      </c>
      <c r="B37" s="50" t="s">
        <v>441</v>
      </c>
      <c r="C37" s="51" t="s">
        <v>105</v>
      </c>
      <c r="D37" s="52">
        <f>SUMIF(СВОД!$C$13:$C$499,B37,СВОД!$E$13:$E$499)</f>
        <v>10611</v>
      </c>
      <c r="E37" s="54">
        <f t="shared" si="5"/>
        <v>12945.42</v>
      </c>
    </row>
    <row r="38" spans="1:5" x14ac:dyDescent="0.3">
      <c r="A38" s="5">
        <f t="shared" si="6"/>
        <v>22</v>
      </c>
      <c r="B38" s="21" t="s">
        <v>36</v>
      </c>
      <c r="C38" s="51" t="s">
        <v>105</v>
      </c>
      <c r="D38" s="52">
        <f>SUMIF(СВОД!$C$13:$C$499,B38,СВОД!$E$13:$E$499)</f>
        <v>8582</v>
      </c>
      <c r="E38" s="54">
        <f t="shared" si="5"/>
        <v>10470.039999999999</v>
      </c>
    </row>
    <row r="39" spans="1:5" x14ac:dyDescent="0.3">
      <c r="A39" s="5">
        <f t="shared" si="6"/>
        <v>23</v>
      </c>
      <c r="B39" s="21" t="s">
        <v>37</v>
      </c>
      <c r="C39" s="51" t="s">
        <v>105</v>
      </c>
      <c r="D39" s="52">
        <f>SUMIF(СВОД!$C$13:$C$499,B39,СВОД!$E$13:$E$499)</f>
        <v>8209</v>
      </c>
      <c r="E39" s="54">
        <f t="shared" si="5"/>
        <v>10014.98</v>
      </c>
    </row>
    <row r="40" spans="1:5" x14ac:dyDescent="0.3">
      <c r="A40" s="5">
        <f t="shared" si="6"/>
        <v>24</v>
      </c>
      <c r="B40" s="21" t="s">
        <v>38</v>
      </c>
      <c r="C40" s="4" t="s">
        <v>105</v>
      </c>
      <c r="D40" s="6">
        <f>SUMIF(СВОД!$C$13:$C$499,B40,СВОД!$E$13:$E$499)</f>
        <v>7464</v>
      </c>
      <c r="E40" s="14">
        <f t="shared" si="5"/>
        <v>9106.08</v>
      </c>
    </row>
    <row r="41" spans="1:5" x14ac:dyDescent="0.3">
      <c r="A41" s="5">
        <f t="shared" si="6"/>
        <v>25</v>
      </c>
      <c r="B41" s="21" t="s">
        <v>194</v>
      </c>
      <c r="C41" s="4" t="s">
        <v>105</v>
      </c>
      <c r="D41" s="6">
        <f>SUMIF(СВОД!$C$13:$C$499,B41,СВОД!$E$13:$E$499)</f>
        <v>7153</v>
      </c>
      <c r="E41" s="14">
        <f t="shared" si="5"/>
        <v>8726.66</v>
      </c>
    </row>
    <row r="42" spans="1:5" x14ac:dyDescent="0.3">
      <c r="A42" s="8"/>
      <c r="B42" s="9" t="s">
        <v>51</v>
      </c>
      <c r="C42" s="8"/>
      <c r="D42" s="15"/>
      <c r="E42" s="15"/>
    </row>
    <row r="43" spans="1:5" x14ac:dyDescent="0.3">
      <c r="A43" s="5">
        <f>A41+1</f>
        <v>26</v>
      </c>
      <c r="B43" s="1" t="s">
        <v>31</v>
      </c>
      <c r="C43" s="4" t="s">
        <v>105</v>
      </c>
      <c r="D43" s="6">
        <f>SUMIF([1]СВОД!$C$13:$C$499,B43,[1]СВОД!$E$13:$E$499)</f>
        <v>92857</v>
      </c>
      <c r="E43" s="14">
        <f>D43*1.22</f>
        <v>113285.54</v>
      </c>
    </row>
    <row r="44" spans="1:5" x14ac:dyDescent="0.3">
      <c r="A44" s="5">
        <f t="shared" ref="A44:A46" si="7">A43+1</f>
        <v>27</v>
      </c>
      <c r="B44" s="1" t="s">
        <v>88</v>
      </c>
      <c r="C44" s="4" t="s">
        <v>105</v>
      </c>
      <c r="D44" s="6">
        <f>SUMIF([1]СВОД!$C$13:$C$499,B44,[1]СВОД!$E$13:$E$499)</f>
        <v>88901</v>
      </c>
      <c r="E44" s="14">
        <f>D44*1.22</f>
        <v>108459.22</v>
      </c>
    </row>
    <row r="45" spans="1:5" x14ac:dyDescent="0.3">
      <c r="A45" s="5">
        <f>A44+1</f>
        <v>28</v>
      </c>
      <c r="B45" s="1" t="s">
        <v>32</v>
      </c>
      <c r="C45" s="4" t="s">
        <v>105</v>
      </c>
      <c r="D45" s="6">
        <f>SUMIF([1]СВОД!$C$13:$C$499,B45,[1]СВОД!$E$13:$E$499)</f>
        <v>73531</v>
      </c>
      <c r="E45" s="14">
        <f>D45*1.22</f>
        <v>89707.819999999992</v>
      </c>
    </row>
    <row r="46" spans="1:5" x14ac:dyDescent="0.3">
      <c r="A46" s="5">
        <f t="shared" si="7"/>
        <v>29</v>
      </c>
      <c r="B46" s="1" t="s">
        <v>34</v>
      </c>
      <c r="C46" s="4" t="s">
        <v>105</v>
      </c>
      <c r="D46" s="6">
        <f>SUMIF([1]СВОД!$C$13:$C$499,B46,[1]СВОД!$E$13:$E$499)</f>
        <v>55206</v>
      </c>
      <c r="E46" s="14">
        <f>D46*1.22</f>
        <v>67351.319999999992</v>
      </c>
    </row>
    <row r="47" spans="1:5" x14ac:dyDescent="0.3">
      <c r="A47" s="8"/>
      <c r="B47" s="9" t="s">
        <v>46</v>
      </c>
      <c r="C47" s="8"/>
      <c r="D47" s="15"/>
      <c r="E47" s="15"/>
    </row>
    <row r="48" spans="1:5" x14ac:dyDescent="0.3">
      <c r="A48" s="5">
        <f>A46+1</f>
        <v>30</v>
      </c>
      <c r="B48" s="95" t="s">
        <v>537</v>
      </c>
      <c r="C48" s="4" t="s">
        <v>105</v>
      </c>
      <c r="D48" s="6">
        <f>SUMIF(СВОД!$C$13:$C$499,B48,СВОД!$E$13:$E$499)</f>
        <v>11282</v>
      </c>
      <c r="E48" s="14">
        <f>D48*1.22</f>
        <v>13764.039999999999</v>
      </c>
    </row>
    <row r="49" spans="1:5" x14ac:dyDescent="0.3">
      <c r="A49" s="5">
        <f t="shared" ref="A49:A50" si="8">A48+1</f>
        <v>31</v>
      </c>
      <c r="B49" s="95" t="s">
        <v>536</v>
      </c>
      <c r="C49" s="4" t="s">
        <v>105</v>
      </c>
      <c r="D49" s="6">
        <f>SUMIF(СВОД!$C$13:$C$499,B49,СВОД!$E$13:$E$499)</f>
        <v>4107</v>
      </c>
      <c r="E49" s="14">
        <f>D49*1.22</f>
        <v>5010.54</v>
      </c>
    </row>
    <row r="50" spans="1:5" x14ac:dyDescent="0.3">
      <c r="A50" s="5">
        <f t="shared" si="8"/>
        <v>32</v>
      </c>
      <c r="B50" s="95" t="s">
        <v>535</v>
      </c>
      <c r="C50" s="4" t="s">
        <v>105</v>
      </c>
      <c r="D50" s="6">
        <f>SUMIF(СВОД!$C$13:$C$499,B50,СВОД!$E$13:$E$499)</f>
        <v>2391</v>
      </c>
      <c r="E50" s="14">
        <f>D50*1.22</f>
        <v>2917.02</v>
      </c>
    </row>
    <row r="51" spans="1:5" x14ac:dyDescent="0.3">
      <c r="A51" s="8"/>
      <c r="B51" s="9" t="s">
        <v>47</v>
      </c>
      <c r="C51" s="8"/>
      <c r="D51" s="15"/>
      <c r="E51" s="15"/>
    </row>
    <row r="52" spans="1:5" x14ac:dyDescent="0.3">
      <c r="A52" s="5">
        <f>A50+1</f>
        <v>33</v>
      </c>
      <c r="B52" s="1" t="s">
        <v>21</v>
      </c>
      <c r="C52" s="4" t="s">
        <v>104</v>
      </c>
      <c r="D52" s="6">
        <f>SUMIF(СВОД!$C$13:$C$499,B52,СВОД!$E$13:$E$499)</f>
        <v>78</v>
      </c>
      <c r="E52" s="14">
        <f>D52*1.22</f>
        <v>95.16</v>
      </c>
    </row>
    <row r="53" spans="1:5" x14ac:dyDescent="0.3">
      <c r="A53" s="5">
        <f t="shared" ref="A53" si="9">A52+1</f>
        <v>34</v>
      </c>
      <c r="B53" s="1" t="s">
        <v>85</v>
      </c>
      <c r="C53" s="4" t="s">
        <v>104</v>
      </c>
      <c r="D53" s="6">
        <f>SUMIF(СВОД!$C$13:$C$499,B53,СВОД!$E$13:$E$499)</f>
        <v>69</v>
      </c>
      <c r="E53" s="14">
        <f>D53*1.22</f>
        <v>84.179999999999993</v>
      </c>
    </row>
    <row r="54" spans="1:5" x14ac:dyDescent="0.3">
      <c r="A54" s="8"/>
      <c r="B54" s="9" t="s">
        <v>110</v>
      </c>
      <c r="C54" s="8"/>
      <c r="D54" s="15"/>
      <c r="E54" s="15"/>
    </row>
    <row r="55" spans="1:5" x14ac:dyDescent="0.3">
      <c r="A55" s="5">
        <f>A53+1</f>
        <v>35</v>
      </c>
      <c r="B55" s="1" t="s">
        <v>111</v>
      </c>
      <c r="C55" s="4" t="s">
        <v>105</v>
      </c>
      <c r="D55" s="6">
        <f>SUMIF(СВОД!$C$13:$C$499,B55,СВОД!$E$13:$E$499)</f>
        <v>3216</v>
      </c>
      <c r="E55" s="14">
        <f>D55*1.22</f>
        <v>3923.52</v>
      </c>
    </row>
    <row r="56" spans="1:5" x14ac:dyDescent="0.3">
      <c r="A56" s="5">
        <f t="shared" ref="A56" si="10">A55+1</f>
        <v>36</v>
      </c>
      <c r="B56" s="1" t="s">
        <v>112</v>
      </c>
      <c r="C56" s="4" t="s">
        <v>105</v>
      </c>
      <c r="D56" s="6">
        <f>SUMIF(СВОД!$C$13:$C$499,B56,СВОД!$E$13:$E$499)</f>
        <v>331</v>
      </c>
      <c r="E56" s="14">
        <f>D56*1.22</f>
        <v>403.82</v>
      </c>
    </row>
    <row r="57" spans="1:5" x14ac:dyDescent="0.3">
      <c r="A57" s="8"/>
      <c r="B57" s="9" t="s">
        <v>304</v>
      </c>
      <c r="C57" s="8"/>
      <c r="D57" s="15"/>
      <c r="E57" s="15"/>
    </row>
    <row r="58" spans="1:5" x14ac:dyDescent="0.3">
      <c r="A58" s="5">
        <f>A56+1</f>
        <v>37</v>
      </c>
      <c r="B58" s="1" t="s">
        <v>301</v>
      </c>
      <c r="C58" s="4" t="s">
        <v>105</v>
      </c>
      <c r="D58" s="6">
        <f>SUMIF(СВОД!$C$13:$C$499,B58,СВОД!$E$13:$E$499)</f>
        <v>1173</v>
      </c>
      <c r="E58" s="14">
        <f>D58*1.22</f>
        <v>1431.06</v>
      </c>
    </row>
    <row r="59" spans="1:5" x14ac:dyDescent="0.3">
      <c r="A59" s="5">
        <f t="shared" ref="A59:A60" si="11">A58+1</f>
        <v>38</v>
      </c>
      <c r="B59" s="1" t="s">
        <v>302</v>
      </c>
      <c r="C59" s="4" t="s">
        <v>105</v>
      </c>
      <c r="D59" s="6">
        <f>SUMIF(СВОД!$C$13:$C$499,B59,СВОД!$E$13:$E$499)</f>
        <v>533</v>
      </c>
      <c r="E59" s="14">
        <f>D59*1.22</f>
        <v>650.26</v>
      </c>
    </row>
    <row r="60" spans="1:5" x14ac:dyDescent="0.3">
      <c r="A60" s="5">
        <f t="shared" si="11"/>
        <v>39</v>
      </c>
      <c r="B60" s="1" t="s">
        <v>303</v>
      </c>
      <c r="C60" s="4" t="s">
        <v>105</v>
      </c>
      <c r="D60" s="6">
        <f>SUMIF(СВОД!$C$13:$C$499,B60,СВОД!$E$13:$E$499)</f>
        <v>4594</v>
      </c>
      <c r="E60" s="14">
        <f>D60*1.22</f>
        <v>5604.68</v>
      </c>
    </row>
    <row r="61" spans="1:5" x14ac:dyDescent="0.3">
      <c r="A61" s="8"/>
      <c r="B61" s="9" t="s">
        <v>158</v>
      </c>
      <c r="C61" s="8"/>
      <c r="D61" s="15"/>
      <c r="E61" s="15"/>
    </row>
    <row r="62" spans="1:5" ht="31.2" x14ac:dyDescent="0.3">
      <c r="A62" s="5">
        <f>A60+1</f>
        <v>40</v>
      </c>
      <c r="B62" s="1" t="s">
        <v>305</v>
      </c>
      <c r="C62" s="4" t="s">
        <v>105</v>
      </c>
      <c r="D62" s="6">
        <f>SUMIF(СВОД!$C$13:$C$499,B62,СВОД!$E$13:$E$499)</f>
        <v>157000</v>
      </c>
      <c r="E62" s="14">
        <f>D62*1.22</f>
        <v>191540</v>
      </c>
    </row>
    <row r="63" spans="1:5" x14ac:dyDescent="0.3">
      <c r="A63" s="17"/>
      <c r="B63" s="18"/>
      <c r="C63" s="17"/>
      <c r="D63" s="17"/>
      <c r="E63" s="17"/>
    </row>
    <row r="64" spans="1:5" x14ac:dyDescent="0.3">
      <c r="A64" s="17"/>
      <c r="B64" s="18"/>
      <c r="C64" s="17"/>
      <c r="D64" s="17"/>
      <c r="E64" s="17"/>
    </row>
    <row r="65" spans="1:5" x14ac:dyDescent="0.3">
      <c r="A65" s="17"/>
      <c r="B65" s="18"/>
      <c r="C65" s="17"/>
      <c r="D65" s="17"/>
      <c r="E65" s="17"/>
    </row>
  </sheetData>
  <mergeCells count="4">
    <mergeCell ref="B2:E2"/>
    <mergeCell ref="B3:E3"/>
    <mergeCell ref="B4:E4"/>
    <mergeCell ref="B5:E5"/>
  </mergeCells>
  <hyperlinks>
    <hyperlink ref="B5" r:id="rId1"/>
    <hyperlink ref="B4" r:id="rId2"/>
  </hyperlinks>
  <printOptions horizontalCentered="1"/>
  <pageMargins left="0.70866141732283472" right="0.31496062992125984" top="0.35433070866141736" bottom="0.35433070866141736" header="0.31496062992125984" footer="0.31496062992125984"/>
  <pageSetup paperSize="9" scale="75"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R500"/>
  <sheetViews>
    <sheetView view="pageBreakPreview" topLeftCell="A384" zoomScale="70" zoomScaleNormal="100" zoomScaleSheetLayoutView="70" workbookViewId="0">
      <selection activeCell="E418" sqref="E418"/>
    </sheetView>
  </sheetViews>
  <sheetFormatPr defaultRowHeight="15.6" x14ac:dyDescent="0.3"/>
  <cols>
    <col min="1" max="1" width="9.109375" style="56"/>
    <col min="2" max="2" width="10.109375" style="65" bestFit="1" customWidth="1"/>
    <col min="3" max="3" width="70.5546875" style="48" customWidth="1"/>
    <col min="4" max="4" width="9.109375" style="65"/>
    <col min="5" max="6" width="16" style="65" customWidth="1"/>
    <col min="7" max="18" width="9.109375" style="96"/>
  </cols>
  <sheetData>
    <row r="7" spans="1:18" x14ac:dyDescent="0.3">
      <c r="C7" s="48" t="s">
        <v>430</v>
      </c>
    </row>
    <row r="8" spans="1:18" x14ac:dyDescent="0.3">
      <c r="C8" s="48" t="s">
        <v>547</v>
      </c>
    </row>
    <row r="9" spans="1:18" x14ac:dyDescent="0.3">
      <c r="C9" s="58" t="s">
        <v>49</v>
      </c>
      <c r="D9" s="97" t="s">
        <v>48</v>
      </c>
    </row>
    <row r="10" spans="1:18" x14ac:dyDescent="0.3">
      <c r="C10" s="58" t="s">
        <v>114</v>
      </c>
      <c r="D10" s="98" t="s">
        <v>113</v>
      </c>
    </row>
    <row r="11" spans="1:18" ht="16.2" thickBot="1" x14ac:dyDescent="0.35">
      <c r="C11" s="58"/>
      <c r="D11" s="98"/>
      <c r="G11" s="113"/>
      <c r="H11" s="113"/>
    </row>
    <row r="12" spans="1:18" s="7" customFormat="1" ht="31.8" thickBot="1" x14ac:dyDescent="0.35">
      <c r="A12" s="59"/>
      <c r="B12" s="37" t="s">
        <v>0</v>
      </c>
      <c r="C12" s="38" t="s">
        <v>1</v>
      </c>
      <c r="D12" s="38" t="s">
        <v>52</v>
      </c>
      <c r="E12" s="38" t="s">
        <v>39</v>
      </c>
      <c r="F12" s="39" t="s">
        <v>40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</row>
    <row r="13" spans="1:18" x14ac:dyDescent="0.3">
      <c r="B13" s="62"/>
      <c r="C13" s="49" t="s">
        <v>310</v>
      </c>
      <c r="D13" s="49"/>
      <c r="E13" s="60"/>
      <c r="F13" s="60"/>
    </row>
    <row r="14" spans="1:18" x14ac:dyDescent="0.3">
      <c r="B14" s="61">
        <v>1</v>
      </c>
      <c r="C14" s="95" t="s">
        <v>2</v>
      </c>
      <c r="D14" s="51" t="s">
        <v>104</v>
      </c>
      <c r="E14" s="52">
        <v>28132</v>
      </c>
      <c r="F14" s="53">
        <f t="shared" ref="F14:F19" si="0">E14*1.22</f>
        <v>34321.040000000001</v>
      </c>
      <c r="I14" s="100"/>
    </row>
    <row r="15" spans="1:18" x14ac:dyDescent="0.3">
      <c r="B15" s="61">
        <f>B14+1</f>
        <v>2</v>
      </c>
      <c r="C15" s="95" t="s">
        <v>3</v>
      </c>
      <c r="D15" s="51" t="s">
        <v>104</v>
      </c>
      <c r="E15" s="52">
        <v>23918</v>
      </c>
      <c r="F15" s="53">
        <f t="shared" si="0"/>
        <v>29179.96</v>
      </c>
      <c r="I15" s="100"/>
    </row>
    <row r="16" spans="1:18" x14ac:dyDescent="0.3">
      <c r="B16" s="61">
        <f t="shared" ref="B16:B19" si="1">B15+1</f>
        <v>3</v>
      </c>
      <c r="C16" s="95" t="s">
        <v>4</v>
      </c>
      <c r="D16" s="51" t="s">
        <v>104</v>
      </c>
      <c r="E16" s="52">
        <v>17074</v>
      </c>
      <c r="F16" s="53">
        <f t="shared" si="0"/>
        <v>20830.28</v>
      </c>
      <c r="I16" s="100"/>
    </row>
    <row r="17" spans="2:9" x14ac:dyDescent="0.3">
      <c r="B17" s="61">
        <f t="shared" si="1"/>
        <v>4</v>
      </c>
      <c r="C17" s="95" t="s">
        <v>5</v>
      </c>
      <c r="D17" s="51" t="s">
        <v>104</v>
      </c>
      <c r="E17" s="52">
        <v>14540</v>
      </c>
      <c r="F17" s="53">
        <f t="shared" si="0"/>
        <v>17738.8</v>
      </c>
      <c r="I17" s="100"/>
    </row>
    <row r="18" spans="2:9" x14ac:dyDescent="0.3">
      <c r="B18" s="61">
        <f t="shared" si="1"/>
        <v>5</v>
      </c>
      <c r="C18" s="95" t="s">
        <v>6</v>
      </c>
      <c r="D18" s="51" t="s">
        <v>104</v>
      </c>
      <c r="E18" s="52">
        <v>9063</v>
      </c>
      <c r="F18" s="53">
        <f t="shared" si="0"/>
        <v>11056.86</v>
      </c>
      <c r="I18" s="100"/>
    </row>
    <row r="19" spans="2:9" x14ac:dyDescent="0.3">
      <c r="B19" s="61">
        <f t="shared" si="1"/>
        <v>6</v>
      </c>
      <c r="C19" s="95" t="s">
        <v>7</v>
      </c>
      <c r="D19" s="51" t="s">
        <v>104</v>
      </c>
      <c r="E19" s="52">
        <v>6287</v>
      </c>
      <c r="F19" s="53">
        <f t="shared" si="0"/>
        <v>7670.1399999999994</v>
      </c>
      <c r="I19" s="100"/>
    </row>
    <row r="20" spans="2:9" x14ac:dyDescent="0.3">
      <c r="B20" s="62"/>
      <c r="C20" s="49" t="s">
        <v>311</v>
      </c>
      <c r="D20" s="49"/>
      <c r="E20" s="60"/>
      <c r="F20" s="60"/>
      <c r="I20" s="100"/>
    </row>
    <row r="21" spans="2:9" x14ac:dyDescent="0.3">
      <c r="B21" s="61">
        <f>B19+1</f>
        <v>7</v>
      </c>
      <c r="C21" s="95" t="s">
        <v>77</v>
      </c>
      <c r="D21" s="51" t="s">
        <v>104</v>
      </c>
      <c r="E21" s="52">
        <v>36749</v>
      </c>
      <c r="F21" s="53">
        <f t="shared" ref="F21:F28" si="2">E21*1.22</f>
        <v>44833.78</v>
      </c>
      <c r="I21" s="100"/>
    </row>
    <row r="22" spans="2:9" x14ac:dyDescent="0.3">
      <c r="B22" s="61">
        <f t="shared" ref="B22:B28" si="3">B21+1</f>
        <v>8</v>
      </c>
      <c r="C22" s="95" t="s">
        <v>78</v>
      </c>
      <c r="D22" s="51" t="s">
        <v>104</v>
      </c>
      <c r="E22" s="52">
        <v>29444</v>
      </c>
      <c r="F22" s="53">
        <f t="shared" si="2"/>
        <v>35921.68</v>
      </c>
      <c r="I22" s="100"/>
    </row>
    <row r="23" spans="2:9" x14ac:dyDescent="0.3">
      <c r="B23" s="61">
        <f t="shared" si="3"/>
        <v>9</v>
      </c>
      <c r="C23" s="95" t="s">
        <v>79</v>
      </c>
      <c r="D23" s="51" t="s">
        <v>104</v>
      </c>
      <c r="E23" s="52">
        <v>25347</v>
      </c>
      <c r="F23" s="53">
        <f t="shared" si="2"/>
        <v>30923.34</v>
      </c>
      <c r="I23" s="100"/>
    </row>
    <row r="24" spans="2:9" x14ac:dyDescent="0.3">
      <c r="B24" s="61">
        <f t="shared" si="3"/>
        <v>10</v>
      </c>
      <c r="C24" s="95" t="s">
        <v>80</v>
      </c>
      <c r="D24" s="51" t="s">
        <v>104</v>
      </c>
      <c r="E24" s="52">
        <v>19762</v>
      </c>
      <c r="F24" s="53">
        <f t="shared" si="2"/>
        <v>24109.64</v>
      </c>
      <c r="I24" s="100"/>
    </row>
    <row r="25" spans="2:9" x14ac:dyDescent="0.3">
      <c r="B25" s="61">
        <f t="shared" si="3"/>
        <v>11</v>
      </c>
      <c r="C25" s="95" t="s">
        <v>81</v>
      </c>
      <c r="D25" s="51" t="s">
        <v>104</v>
      </c>
      <c r="E25" s="52">
        <v>15921</v>
      </c>
      <c r="F25" s="53">
        <f t="shared" si="2"/>
        <v>19423.62</v>
      </c>
      <c r="I25" s="100"/>
    </row>
    <row r="26" spans="2:9" x14ac:dyDescent="0.3">
      <c r="B26" s="61">
        <f t="shared" si="3"/>
        <v>12</v>
      </c>
      <c r="C26" s="95" t="s">
        <v>82</v>
      </c>
      <c r="D26" s="51" t="s">
        <v>104</v>
      </c>
      <c r="E26" s="52">
        <v>12691</v>
      </c>
      <c r="F26" s="53">
        <f t="shared" si="2"/>
        <v>15483.02</v>
      </c>
      <c r="I26" s="100"/>
    </row>
    <row r="27" spans="2:9" x14ac:dyDescent="0.3">
      <c r="B27" s="61">
        <f t="shared" si="3"/>
        <v>13</v>
      </c>
      <c r="C27" s="95" t="s">
        <v>83</v>
      </c>
      <c r="D27" s="51" t="s">
        <v>104</v>
      </c>
      <c r="E27" s="52">
        <v>9117</v>
      </c>
      <c r="F27" s="53">
        <f t="shared" si="2"/>
        <v>11122.74</v>
      </c>
      <c r="I27" s="100"/>
    </row>
    <row r="28" spans="2:9" x14ac:dyDescent="0.3">
      <c r="B28" s="61">
        <f t="shared" si="3"/>
        <v>14</v>
      </c>
      <c r="C28" s="95" t="s">
        <v>84</v>
      </c>
      <c r="D28" s="51" t="s">
        <v>104</v>
      </c>
      <c r="E28" s="52">
        <v>7288</v>
      </c>
      <c r="F28" s="53">
        <f t="shared" si="2"/>
        <v>8891.36</v>
      </c>
      <c r="I28" s="100"/>
    </row>
    <row r="29" spans="2:9" x14ac:dyDescent="0.3">
      <c r="B29" s="62"/>
      <c r="C29" s="49" t="s">
        <v>312</v>
      </c>
      <c r="D29" s="49"/>
      <c r="E29" s="60"/>
      <c r="F29" s="60"/>
      <c r="I29" s="100"/>
    </row>
    <row r="30" spans="2:9" x14ac:dyDescent="0.3">
      <c r="B30" s="61">
        <f>B28+1</f>
        <v>15</v>
      </c>
      <c r="C30" s="95" t="s">
        <v>149</v>
      </c>
      <c r="D30" s="51" t="s">
        <v>104</v>
      </c>
      <c r="E30" s="52">
        <v>31986</v>
      </c>
      <c r="F30" s="53">
        <f t="shared" ref="F30:F37" si="4">E30*1.22</f>
        <v>39022.92</v>
      </c>
      <c r="I30" s="100"/>
    </row>
    <row r="31" spans="2:9" x14ac:dyDescent="0.3">
      <c r="B31" s="61">
        <f t="shared" ref="B31:B37" si="5">B30+1</f>
        <v>16</v>
      </c>
      <c r="C31" s="95" t="s">
        <v>150</v>
      </c>
      <c r="D31" s="51" t="s">
        <v>104</v>
      </c>
      <c r="E31" s="52">
        <v>26572</v>
      </c>
      <c r="F31" s="53">
        <f t="shared" si="4"/>
        <v>32417.84</v>
      </c>
      <c r="I31" s="100"/>
    </row>
    <row r="32" spans="2:9" x14ac:dyDescent="0.3">
      <c r="B32" s="61">
        <f t="shared" si="5"/>
        <v>17</v>
      </c>
      <c r="C32" s="95" t="s">
        <v>151</v>
      </c>
      <c r="D32" s="51" t="s">
        <v>104</v>
      </c>
      <c r="E32" s="52">
        <v>22428</v>
      </c>
      <c r="F32" s="53">
        <f t="shared" si="4"/>
        <v>27362.16</v>
      </c>
      <c r="I32" s="100"/>
    </row>
    <row r="33" spans="2:9" x14ac:dyDescent="0.3">
      <c r="B33" s="61">
        <f t="shared" si="5"/>
        <v>18</v>
      </c>
      <c r="C33" s="95" t="s">
        <v>152</v>
      </c>
      <c r="D33" s="51" t="s">
        <v>104</v>
      </c>
      <c r="E33" s="52">
        <v>18144</v>
      </c>
      <c r="F33" s="53">
        <f t="shared" si="4"/>
        <v>22135.68</v>
      </c>
      <c r="I33" s="100"/>
    </row>
    <row r="34" spans="2:9" x14ac:dyDescent="0.3">
      <c r="B34" s="61">
        <f t="shared" si="5"/>
        <v>19</v>
      </c>
      <c r="C34" s="95" t="s">
        <v>153</v>
      </c>
      <c r="D34" s="51" t="s">
        <v>104</v>
      </c>
      <c r="E34" s="52">
        <v>14507</v>
      </c>
      <c r="F34" s="53">
        <f t="shared" si="4"/>
        <v>17698.54</v>
      </c>
      <c r="I34" s="100"/>
    </row>
    <row r="35" spans="2:9" x14ac:dyDescent="0.3">
      <c r="B35" s="61">
        <f t="shared" si="5"/>
        <v>20</v>
      </c>
      <c r="C35" s="95" t="s">
        <v>154</v>
      </c>
      <c r="D35" s="51" t="s">
        <v>104</v>
      </c>
      <c r="E35" s="52">
        <v>11279</v>
      </c>
      <c r="F35" s="53">
        <f t="shared" si="4"/>
        <v>13760.38</v>
      </c>
      <c r="I35" s="100"/>
    </row>
    <row r="36" spans="2:9" x14ac:dyDescent="0.3">
      <c r="B36" s="61">
        <f t="shared" si="5"/>
        <v>21</v>
      </c>
      <c r="C36" s="95" t="s">
        <v>155</v>
      </c>
      <c r="D36" s="51" t="s">
        <v>104</v>
      </c>
      <c r="E36" s="52">
        <v>8608</v>
      </c>
      <c r="F36" s="53">
        <f t="shared" si="4"/>
        <v>10501.76</v>
      </c>
      <c r="I36" s="100"/>
    </row>
    <row r="37" spans="2:9" x14ac:dyDescent="0.3">
      <c r="B37" s="61">
        <f t="shared" si="5"/>
        <v>22</v>
      </c>
      <c r="C37" s="95" t="s">
        <v>156</v>
      </c>
      <c r="D37" s="51" t="s">
        <v>104</v>
      </c>
      <c r="E37" s="52">
        <v>6474</v>
      </c>
      <c r="F37" s="53">
        <f t="shared" si="4"/>
        <v>7898.28</v>
      </c>
      <c r="I37" s="100"/>
    </row>
    <row r="38" spans="2:9" x14ac:dyDescent="0.3">
      <c r="B38" s="62"/>
      <c r="C38" s="49" t="s">
        <v>313</v>
      </c>
      <c r="D38" s="49"/>
      <c r="E38" s="60"/>
      <c r="F38" s="60"/>
      <c r="I38" s="100"/>
    </row>
    <row r="39" spans="2:9" x14ac:dyDescent="0.3">
      <c r="B39" s="61">
        <f>B37+1</f>
        <v>23</v>
      </c>
      <c r="C39" s="95" t="s">
        <v>164</v>
      </c>
      <c r="D39" s="51" t="s">
        <v>104</v>
      </c>
      <c r="E39" s="52">
        <v>25065</v>
      </c>
      <c r="F39" s="53">
        <f t="shared" ref="F39:F47" si="6">E39*1.22</f>
        <v>30579.3</v>
      </c>
      <c r="I39" s="100"/>
    </row>
    <row r="40" spans="2:9" x14ac:dyDescent="0.3">
      <c r="B40" s="61">
        <f t="shared" ref="B40:B47" si="7">B39+1</f>
        <v>24</v>
      </c>
      <c r="C40" s="95" t="s">
        <v>165</v>
      </c>
      <c r="D40" s="51" t="s">
        <v>104</v>
      </c>
      <c r="E40" s="52">
        <v>20761</v>
      </c>
      <c r="F40" s="53">
        <f t="shared" si="6"/>
        <v>25328.42</v>
      </c>
      <c r="I40" s="100"/>
    </row>
    <row r="41" spans="2:9" x14ac:dyDescent="0.3">
      <c r="B41" s="61">
        <f t="shared" si="7"/>
        <v>25</v>
      </c>
      <c r="C41" s="95" t="s">
        <v>166</v>
      </c>
      <c r="D41" s="51" t="s">
        <v>104</v>
      </c>
      <c r="E41" s="52">
        <v>17554</v>
      </c>
      <c r="F41" s="53">
        <f t="shared" si="6"/>
        <v>21415.88</v>
      </c>
      <c r="I41" s="100"/>
    </row>
    <row r="42" spans="2:9" x14ac:dyDescent="0.3">
      <c r="B42" s="61">
        <f t="shared" si="7"/>
        <v>26</v>
      </c>
      <c r="C42" s="95" t="s">
        <v>167</v>
      </c>
      <c r="D42" s="51" t="s">
        <v>104</v>
      </c>
      <c r="E42" s="52">
        <v>14250</v>
      </c>
      <c r="F42" s="53">
        <f t="shared" si="6"/>
        <v>17385</v>
      </c>
      <c r="I42" s="100"/>
    </row>
    <row r="43" spans="2:9" x14ac:dyDescent="0.3">
      <c r="B43" s="61">
        <f t="shared" si="7"/>
        <v>27</v>
      </c>
      <c r="C43" s="95" t="s">
        <v>168</v>
      </c>
      <c r="D43" s="51" t="s">
        <v>104</v>
      </c>
      <c r="E43" s="52">
        <v>10740</v>
      </c>
      <c r="F43" s="53">
        <f t="shared" si="6"/>
        <v>13102.8</v>
      </c>
      <c r="I43" s="100"/>
    </row>
    <row r="44" spans="2:9" x14ac:dyDescent="0.3">
      <c r="B44" s="61">
        <f t="shared" si="7"/>
        <v>28</v>
      </c>
      <c r="C44" s="95" t="s">
        <v>169</v>
      </c>
      <c r="D44" s="51" t="s">
        <v>104</v>
      </c>
      <c r="E44" s="52">
        <v>8830</v>
      </c>
      <c r="F44" s="53">
        <f t="shared" si="6"/>
        <v>10772.6</v>
      </c>
      <c r="I44" s="100"/>
    </row>
    <row r="45" spans="2:9" x14ac:dyDescent="0.3">
      <c r="B45" s="61">
        <f t="shared" si="7"/>
        <v>29</v>
      </c>
      <c r="C45" s="95" t="s">
        <v>170</v>
      </c>
      <c r="D45" s="51" t="s">
        <v>104</v>
      </c>
      <c r="E45" s="52">
        <v>6728</v>
      </c>
      <c r="F45" s="53">
        <f t="shared" si="6"/>
        <v>8208.16</v>
      </c>
      <c r="I45" s="100"/>
    </row>
    <row r="46" spans="2:9" x14ac:dyDescent="0.3">
      <c r="B46" s="61">
        <f t="shared" si="7"/>
        <v>30</v>
      </c>
      <c r="C46" s="95" t="s">
        <v>171</v>
      </c>
      <c r="D46" s="51" t="s">
        <v>104</v>
      </c>
      <c r="E46" s="52">
        <v>5309</v>
      </c>
      <c r="F46" s="53">
        <f t="shared" si="6"/>
        <v>6476.98</v>
      </c>
      <c r="I46" s="100"/>
    </row>
    <row r="47" spans="2:9" x14ac:dyDescent="0.3">
      <c r="B47" s="61">
        <f t="shared" si="7"/>
        <v>31</v>
      </c>
      <c r="C47" s="95" t="s">
        <v>172</v>
      </c>
      <c r="D47" s="51" t="s">
        <v>104</v>
      </c>
      <c r="E47" s="52">
        <v>3975</v>
      </c>
      <c r="F47" s="53">
        <f t="shared" si="6"/>
        <v>4849.5</v>
      </c>
      <c r="I47" s="100"/>
    </row>
    <row r="48" spans="2:9" x14ac:dyDescent="0.3">
      <c r="B48" s="62"/>
      <c r="C48" s="49" t="s">
        <v>314</v>
      </c>
      <c r="D48" s="49"/>
      <c r="E48" s="60"/>
      <c r="F48" s="60"/>
      <c r="I48" s="100"/>
    </row>
    <row r="49" spans="2:9" x14ac:dyDescent="0.3">
      <c r="B49" s="61">
        <f>B47+1</f>
        <v>32</v>
      </c>
      <c r="C49" s="95" t="s">
        <v>173</v>
      </c>
      <c r="D49" s="51" t="s">
        <v>104</v>
      </c>
      <c r="E49" s="52">
        <v>35852</v>
      </c>
      <c r="F49" s="53">
        <f t="shared" ref="F49:F59" si="8">E49*1.22</f>
        <v>43739.44</v>
      </c>
      <c r="I49" s="100"/>
    </row>
    <row r="50" spans="2:9" x14ac:dyDescent="0.3">
      <c r="B50" s="61">
        <f t="shared" ref="B50:B59" si="9">B49+1</f>
        <v>33</v>
      </c>
      <c r="C50" s="95" t="s">
        <v>174</v>
      </c>
      <c r="D50" s="51" t="s">
        <v>104</v>
      </c>
      <c r="E50" s="52">
        <v>26062</v>
      </c>
      <c r="F50" s="53">
        <f t="shared" si="8"/>
        <v>31795.64</v>
      </c>
      <c r="I50" s="100"/>
    </row>
    <row r="51" spans="2:9" x14ac:dyDescent="0.3">
      <c r="B51" s="61">
        <f t="shared" si="9"/>
        <v>34</v>
      </c>
      <c r="C51" s="95" t="s">
        <v>175</v>
      </c>
      <c r="D51" s="51" t="s">
        <v>104</v>
      </c>
      <c r="E51" s="52">
        <v>21229</v>
      </c>
      <c r="F51" s="53">
        <f t="shared" si="8"/>
        <v>25899.38</v>
      </c>
      <c r="I51" s="100"/>
    </row>
    <row r="52" spans="2:9" x14ac:dyDescent="0.3">
      <c r="B52" s="61">
        <f t="shared" si="9"/>
        <v>35</v>
      </c>
      <c r="C52" s="95" t="s">
        <v>176</v>
      </c>
      <c r="D52" s="51" t="s">
        <v>104</v>
      </c>
      <c r="E52" s="52">
        <v>18257</v>
      </c>
      <c r="F52" s="53">
        <f t="shared" si="8"/>
        <v>22273.54</v>
      </c>
      <c r="I52" s="100"/>
    </row>
    <row r="53" spans="2:9" x14ac:dyDescent="0.3">
      <c r="B53" s="61">
        <f t="shared" si="9"/>
        <v>36</v>
      </c>
      <c r="C53" s="95" t="s">
        <v>177</v>
      </c>
      <c r="D53" s="51" t="s">
        <v>104</v>
      </c>
      <c r="E53" s="52">
        <v>15079</v>
      </c>
      <c r="F53" s="53">
        <f t="shared" si="8"/>
        <v>18396.38</v>
      </c>
      <c r="I53" s="100"/>
    </row>
    <row r="54" spans="2:9" x14ac:dyDescent="0.3">
      <c r="B54" s="61">
        <f t="shared" si="9"/>
        <v>37</v>
      </c>
      <c r="C54" s="95" t="s">
        <v>178</v>
      </c>
      <c r="D54" s="51" t="s">
        <v>104</v>
      </c>
      <c r="E54" s="52">
        <v>11911</v>
      </c>
      <c r="F54" s="53">
        <f t="shared" si="8"/>
        <v>14531.42</v>
      </c>
      <c r="I54" s="100"/>
    </row>
    <row r="55" spans="2:9" x14ac:dyDescent="0.3">
      <c r="B55" s="61">
        <f t="shared" si="9"/>
        <v>38</v>
      </c>
      <c r="C55" s="95" t="s">
        <v>179</v>
      </c>
      <c r="D55" s="51" t="s">
        <v>104</v>
      </c>
      <c r="E55" s="52">
        <v>9552</v>
      </c>
      <c r="F55" s="53">
        <f t="shared" si="8"/>
        <v>11653.44</v>
      </c>
      <c r="I55" s="100"/>
    </row>
    <row r="56" spans="2:9" x14ac:dyDescent="0.3">
      <c r="B56" s="61">
        <f t="shared" si="9"/>
        <v>39</v>
      </c>
      <c r="C56" s="95" t="s">
        <v>180</v>
      </c>
      <c r="D56" s="51" t="s">
        <v>104</v>
      </c>
      <c r="E56" s="52">
        <v>7348</v>
      </c>
      <c r="F56" s="53">
        <f t="shared" si="8"/>
        <v>8964.56</v>
      </c>
      <c r="I56" s="100"/>
    </row>
    <row r="57" spans="2:9" x14ac:dyDescent="0.3">
      <c r="B57" s="61">
        <f t="shared" si="9"/>
        <v>40</v>
      </c>
      <c r="C57" s="95" t="s">
        <v>181</v>
      </c>
      <c r="D57" s="51" t="s">
        <v>104</v>
      </c>
      <c r="E57" s="52">
        <v>5773</v>
      </c>
      <c r="F57" s="53">
        <f t="shared" si="8"/>
        <v>7043.0599999999995</v>
      </c>
      <c r="I57" s="100"/>
    </row>
    <row r="58" spans="2:9" x14ac:dyDescent="0.3">
      <c r="B58" s="61">
        <f t="shared" si="9"/>
        <v>41</v>
      </c>
      <c r="C58" s="95" t="s">
        <v>182</v>
      </c>
      <c r="D58" s="51" t="s">
        <v>104</v>
      </c>
      <c r="E58" s="52">
        <v>4750</v>
      </c>
      <c r="F58" s="53">
        <f t="shared" si="8"/>
        <v>5795</v>
      </c>
      <c r="I58" s="100"/>
    </row>
    <row r="59" spans="2:9" x14ac:dyDescent="0.3">
      <c r="B59" s="61">
        <f t="shared" si="9"/>
        <v>42</v>
      </c>
      <c r="C59" s="95" t="s">
        <v>423</v>
      </c>
      <c r="D59" s="51" t="s">
        <v>104</v>
      </c>
      <c r="E59" s="52">
        <v>3583</v>
      </c>
      <c r="F59" s="53">
        <f t="shared" si="8"/>
        <v>4371.26</v>
      </c>
      <c r="I59" s="100"/>
    </row>
    <row r="60" spans="2:9" x14ac:dyDescent="0.3">
      <c r="B60" s="62"/>
      <c r="C60" s="49" t="s">
        <v>315</v>
      </c>
      <c r="D60" s="49"/>
      <c r="E60" s="60"/>
      <c r="F60" s="60"/>
      <c r="I60" s="100"/>
    </row>
    <row r="61" spans="2:9" x14ac:dyDescent="0.3">
      <c r="B61" s="61">
        <f>B59+1</f>
        <v>43</v>
      </c>
      <c r="C61" s="95" t="s">
        <v>207</v>
      </c>
      <c r="D61" s="51" t="s">
        <v>104</v>
      </c>
      <c r="E61" s="52">
        <v>21431</v>
      </c>
      <c r="F61" s="53">
        <f t="shared" ref="F61:F69" si="10">E61*1.22</f>
        <v>26145.82</v>
      </c>
      <c r="I61" s="100"/>
    </row>
    <row r="62" spans="2:9" x14ac:dyDescent="0.3">
      <c r="B62" s="61">
        <f t="shared" ref="B62:B69" si="11">B61+1</f>
        <v>44</v>
      </c>
      <c r="C62" s="95" t="s">
        <v>208</v>
      </c>
      <c r="D62" s="51" t="s">
        <v>104</v>
      </c>
      <c r="E62" s="52">
        <v>17596</v>
      </c>
      <c r="F62" s="53">
        <f t="shared" si="10"/>
        <v>21467.119999999999</v>
      </c>
      <c r="I62" s="100"/>
    </row>
    <row r="63" spans="2:9" x14ac:dyDescent="0.3">
      <c r="B63" s="61">
        <f t="shared" si="11"/>
        <v>45</v>
      </c>
      <c r="C63" s="95" t="s">
        <v>209</v>
      </c>
      <c r="D63" s="51" t="s">
        <v>104</v>
      </c>
      <c r="E63" s="52">
        <v>14313</v>
      </c>
      <c r="F63" s="53">
        <f t="shared" si="10"/>
        <v>17461.86</v>
      </c>
      <c r="I63" s="100"/>
    </row>
    <row r="64" spans="2:9" x14ac:dyDescent="0.3">
      <c r="B64" s="61">
        <f t="shared" si="11"/>
        <v>46</v>
      </c>
      <c r="C64" s="95" t="s">
        <v>210</v>
      </c>
      <c r="D64" s="51" t="s">
        <v>104</v>
      </c>
      <c r="E64" s="52">
        <v>12329</v>
      </c>
      <c r="F64" s="53">
        <f t="shared" si="10"/>
        <v>15041.38</v>
      </c>
      <c r="I64" s="100"/>
    </row>
    <row r="65" spans="2:9" x14ac:dyDescent="0.3">
      <c r="B65" s="61">
        <f t="shared" si="11"/>
        <v>47</v>
      </c>
      <c r="C65" s="95" t="s">
        <v>211</v>
      </c>
      <c r="D65" s="51" t="s">
        <v>104</v>
      </c>
      <c r="E65" s="52">
        <v>8928</v>
      </c>
      <c r="F65" s="53">
        <f t="shared" si="10"/>
        <v>10892.16</v>
      </c>
      <c r="I65" s="100"/>
    </row>
    <row r="66" spans="2:9" x14ac:dyDescent="0.3">
      <c r="B66" s="61">
        <f t="shared" si="11"/>
        <v>48</v>
      </c>
      <c r="C66" s="95" t="s">
        <v>212</v>
      </c>
      <c r="D66" s="51" t="s">
        <v>104</v>
      </c>
      <c r="E66" s="52">
        <v>6999</v>
      </c>
      <c r="F66" s="53">
        <f t="shared" si="10"/>
        <v>8538.7800000000007</v>
      </c>
      <c r="I66" s="100"/>
    </row>
    <row r="67" spans="2:9" x14ac:dyDescent="0.3">
      <c r="B67" s="61">
        <f t="shared" si="11"/>
        <v>49</v>
      </c>
      <c r="C67" s="95" t="s">
        <v>213</v>
      </c>
      <c r="D67" s="51" t="s">
        <v>104</v>
      </c>
      <c r="E67" s="52">
        <v>5528</v>
      </c>
      <c r="F67" s="53">
        <f t="shared" si="10"/>
        <v>6744.16</v>
      </c>
      <c r="I67" s="100"/>
    </row>
    <row r="68" spans="2:9" x14ac:dyDescent="0.3">
      <c r="B68" s="61">
        <f t="shared" si="11"/>
        <v>50</v>
      </c>
      <c r="C68" s="95" t="s">
        <v>214</v>
      </c>
      <c r="D68" s="51" t="s">
        <v>104</v>
      </c>
      <c r="E68" s="52">
        <v>4329</v>
      </c>
      <c r="F68" s="53">
        <f t="shared" si="10"/>
        <v>5281.38</v>
      </c>
      <c r="I68" s="100"/>
    </row>
    <row r="69" spans="2:9" x14ac:dyDescent="0.3">
      <c r="B69" s="61">
        <f t="shared" si="11"/>
        <v>51</v>
      </c>
      <c r="C69" s="95" t="s">
        <v>215</v>
      </c>
      <c r="D69" s="51" t="s">
        <v>104</v>
      </c>
      <c r="E69" s="52">
        <v>3264</v>
      </c>
      <c r="F69" s="53">
        <f t="shared" si="10"/>
        <v>3982.08</v>
      </c>
      <c r="I69" s="100"/>
    </row>
    <row r="70" spans="2:9" x14ac:dyDescent="0.3">
      <c r="B70" s="62"/>
      <c r="C70" s="49" t="s">
        <v>316</v>
      </c>
      <c r="D70" s="49"/>
      <c r="E70" s="60"/>
      <c r="F70" s="60"/>
      <c r="I70" s="100"/>
    </row>
    <row r="71" spans="2:9" x14ac:dyDescent="0.3">
      <c r="B71" s="61">
        <f>B69+1</f>
        <v>52</v>
      </c>
      <c r="C71" s="95" t="s">
        <v>218</v>
      </c>
      <c r="D71" s="51" t="s">
        <v>104</v>
      </c>
      <c r="E71" s="52">
        <v>8673</v>
      </c>
      <c r="F71" s="53">
        <f t="shared" ref="F71:F78" si="12">E71*1.22</f>
        <v>10581.06</v>
      </c>
      <c r="I71" s="100"/>
    </row>
    <row r="72" spans="2:9" x14ac:dyDescent="0.3">
      <c r="B72" s="61">
        <f t="shared" ref="B72:B78" si="13">B71+1</f>
        <v>53</v>
      </c>
      <c r="C72" s="95" t="s">
        <v>219</v>
      </c>
      <c r="D72" s="51" t="s">
        <v>104</v>
      </c>
      <c r="E72" s="52">
        <v>6509</v>
      </c>
      <c r="F72" s="53">
        <f t="shared" si="12"/>
        <v>7940.98</v>
      </c>
      <c r="I72" s="100"/>
    </row>
    <row r="73" spans="2:9" x14ac:dyDescent="0.3">
      <c r="B73" s="61">
        <f t="shared" si="13"/>
        <v>54</v>
      </c>
      <c r="C73" s="95" t="s">
        <v>220</v>
      </c>
      <c r="D73" s="51" t="s">
        <v>104</v>
      </c>
      <c r="E73" s="52">
        <v>4978</v>
      </c>
      <c r="F73" s="53">
        <f t="shared" si="12"/>
        <v>6073.16</v>
      </c>
      <c r="I73" s="100"/>
    </row>
    <row r="74" spans="2:9" x14ac:dyDescent="0.3">
      <c r="B74" s="61">
        <f t="shared" si="13"/>
        <v>55</v>
      </c>
      <c r="C74" s="95" t="s">
        <v>221</v>
      </c>
      <c r="D74" s="51" t="s">
        <v>104</v>
      </c>
      <c r="E74" s="52">
        <v>3872</v>
      </c>
      <c r="F74" s="53">
        <f t="shared" si="12"/>
        <v>4723.84</v>
      </c>
      <c r="I74" s="100"/>
    </row>
    <row r="75" spans="2:9" x14ac:dyDescent="0.3">
      <c r="B75" s="61">
        <f t="shared" si="13"/>
        <v>56</v>
      </c>
      <c r="C75" s="95" t="s">
        <v>222</v>
      </c>
      <c r="D75" s="51" t="s">
        <v>104</v>
      </c>
      <c r="E75" s="52">
        <v>2995</v>
      </c>
      <c r="F75" s="53">
        <f t="shared" si="12"/>
        <v>3653.9</v>
      </c>
      <c r="I75" s="100"/>
    </row>
    <row r="76" spans="2:9" x14ac:dyDescent="0.3">
      <c r="B76" s="61">
        <f t="shared" si="13"/>
        <v>57</v>
      </c>
      <c r="C76" s="95" t="s">
        <v>223</v>
      </c>
      <c r="D76" s="51" t="s">
        <v>104</v>
      </c>
      <c r="E76" s="52">
        <v>2053</v>
      </c>
      <c r="F76" s="53">
        <f t="shared" si="12"/>
        <v>2504.66</v>
      </c>
      <c r="I76" s="100"/>
    </row>
    <row r="77" spans="2:9" x14ac:dyDescent="0.3">
      <c r="B77" s="61">
        <f t="shared" si="13"/>
        <v>58</v>
      </c>
      <c r="C77" s="95" t="s">
        <v>224</v>
      </c>
      <c r="D77" s="51" t="s">
        <v>104</v>
      </c>
      <c r="E77" s="52">
        <v>1623</v>
      </c>
      <c r="F77" s="53">
        <f t="shared" si="12"/>
        <v>1980.06</v>
      </c>
      <c r="I77" s="100"/>
    </row>
    <row r="78" spans="2:9" x14ac:dyDescent="0.3">
      <c r="B78" s="61">
        <f t="shared" si="13"/>
        <v>59</v>
      </c>
      <c r="C78" s="95" t="s">
        <v>225</v>
      </c>
      <c r="D78" s="51" t="s">
        <v>104</v>
      </c>
      <c r="E78" s="52">
        <v>1429</v>
      </c>
      <c r="F78" s="53">
        <f t="shared" si="12"/>
        <v>1743.3799999999999</v>
      </c>
      <c r="I78" s="100"/>
    </row>
    <row r="79" spans="2:9" x14ac:dyDescent="0.3">
      <c r="B79" s="62"/>
      <c r="C79" s="49" t="s">
        <v>317</v>
      </c>
      <c r="D79" s="49"/>
      <c r="E79" s="60"/>
      <c r="F79" s="60"/>
      <c r="I79" s="100"/>
    </row>
    <row r="80" spans="2:9" x14ac:dyDescent="0.3">
      <c r="B80" s="61">
        <f>B78+1</f>
        <v>60</v>
      </c>
      <c r="C80" s="95" t="s">
        <v>226</v>
      </c>
      <c r="D80" s="51" t="s">
        <v>104</v>
      </c>
      <c r="E80" s="52">
        <v>10585</v>
      </c>
      <c r="F80" s="53">
        <f>E80*1.22</f>
        <v>12913.699999999999</v>
      </c>
      <c r="I80" s="100"/>
    </row>
    <row r="81" spans="2:9" x14ac:dyDescent="0.3">
      <c r="B81" s="61">
        <f t="shared" ref="B81:B84" si="14">B80+1</f>
        <v>61</v>
      </c>
      <c r="C81" s="95" t="s">
        <v>227</v>
      </c>
      <c r="D81" s="51" t="s">
        <v>104</v>
      </c>
      <c r="E81" s="52">
        <v>7917</v>
      </c>
      <c r="F81" s="53">
        <f>E81*1.22</f>
        <v>9658.74</v>
      </c>
      <c r="I81" s="100"/>
    </row>
    <row r="82" spans="2:9" x14ac:dyDescent="0.3">
      <c r="B82" s="61">
        <f t="shared" si="14"/>
        <v>62</v>
      </c>
      <c r="C82" s="95" t="s">
        <v>228</v>
      </c>
      <c r="D82" s="51" t="s">
        <v>104</v>
      </c>
      <c r="E82" s="52">
        <v>5247</v>
      </c>
      <c r="F82" s="53">
        <f>E82*1.22</f>
        <v>6401.34</v>
      </c>
      <c r="I82" s="100"/>
    </row>
    <row r="83" spans="2:9" x14ac:dyDescent="0.3">
      <c r="B83" s="61">
        <f t="shared" si="14"/>
        <v>63</v>
      </c>
      <c r="C83" s="95" t="s">
        <v>229</v>
      </c>
      <c r="D83" s="51" t="s">
        <v>104</v>
      </c>
      <c r="E83" s="52">
        <v>4172</v>
      </c>
      <c r="F83" s="53">
        <f>E83*1.22</f>
        <v>5089.84</v>
      </c>
      <c r="I83" s="100"/>
    </row>
    <row r="84" spans="2:9" x14ac:dyDescent="0.3">
      <c r="B84" s="61">
        <f t="shared" si="14"/>
        <v>64</v>
      </c>
      <c r="C84" s="95" t="s">
        <v>230</v>
      </c>
      <c r="D84" s="51" t="s">
        <v>104</v>
      </c>
      <c r="E84" s="52">
        <v>3374</v>
      </c>
      <c r="F84" s="53">
        <f>E84*1.22</f>
        <v>4116.28</v>
      </c>
      <c r="I84" s="100"/>
    </row>
    <row r="85" spans="2:9" x14ac:dyDescent="0.3">
      <c r="B85" s="62"/>
      <c r="C85" s="49" t="s">
        <v>318</v>
      </c>
      <c r="D85" s="49"/>
      <c r="E85" s="60"/>
      <c r="F85" s="60"/>
      <c r="I85" s="100"/>
    </row>
    <row r="86" spans="2:9" ht="31.2" x14ac:dyDescent="0.3">
      <c r="B86" s="61">
        <f>B84+1</f>
        <v>65</v>
      </c>
      <c r="C86" s="95" t="s">
        <v>231</v>
      </c>
      <c r="D86" s="51" t="s">
        <v>104</v>
      </c>
      <c r="E86" s="52">
        <v>8099</v>
      </c>
      <c r="F86" s="53">
        <f>E86*1.22</f>
        <v>9880.7800000000007</v>
      </c>
      <c r="I86" s="100"/>
    </row>
    <row r="87" spans="2:9" ht="31.2" x14ac:dyDescent="0.3">
      <c r="B87" s="61">
        <f t="shared" ref="B87:B88" si="15">B86+1</f>
        <v>66</v>
      </c>
      <c r="C87" s="95" t="s">
        <v>232</v>
      </c>
      <c r="D87" s="51" t="s">
        <v>104</v>
      </c>
      <c r="E87" s="52">
        <v>6886</v>
      </c>
      <c r="F87" s="53">
        <f>E87*1.22</f>
        <v>8400.92</v>
      </c>
      <c r="I87" s="100"/>
    </row>
    <row r="88" spans="2:9" ht="31.2" x14ac:dyDescent="0.3">
      <c r="B88" s="61">
        <f t="shared" si="15"/>
        <v>67</v>
      </c>
      <c r="C88" s="95" t="s">
        <v>233</v>
      </c>
      <c r="D88" s="51" t="s">
        <v>104</v>
      </c>
      <c r="E88" s="52">
        <v>6376</v>
      </c>
      <c r="F88" s="53">
        <f>E88*1.22</f>
        <v>7778.72</v>
      </c>
      <c r="I88" s="100"/>
    </row>
    <row r="89" spans="2:9" x14ac:dyDescent="0.3">
      <c r="B89" s="62"/>
      <c r="C89" s="49" t="s">
        <v>330</v>
      </c>
      <c r="D89" s="49"/>
      <c r="E89" s="60"/>
      <c r="F89" s="60"/>
      <c r="I89" s="100"/>
    </row>
    <row r="90" spans="2:9" x14ac:dyDescent="0.3">
      <c r="B90" s="61">
        <f>B88+1</f>
        <v>68</v>
      </c>
      <c r="C90" s="55" t="s">
        <v>431</v>
      </c>
      <c r="D90" s="51" t="s">
        <v>104</v>
      </c>
      <c r="E90" s="52">
        <v>8944</v>
      </c>
      <c r="F90" s="53">
        <f t="shared" ref="F90:F97" si="16">E90*1.22</f>
        <v>10911.68</v>
      </c>
      <c r="I90" s="100"/>
    </row>
    <row r="91" spans="2:9" x14ac:dyDescent="0.3">
      <c r="B91" s="61">
        <f t="shared" ref="B91:B97" si="17">B90+1</f>
        <v>69</v>
      </c>
      <c r="C91" s="95" t="s">
        <v>432</v>
      </c>
      <c r="D91" s="51" t="s">
        <v>104</v>
      </c>
      <c r="E91" s="52">
        <v>6908</v>
      </c>
      <c r="F91" s="53">
        <f t="shared" si="16"/>
        <v>8427.76</v>
      </c>
      <c r="I91" s="100"/>
    </row>
    <row r="92" spans="2:9" x14ac:dyDescent="0.3">
      <c r="B92" s="61">
        <f t="shared" si="17"/>
        <v>70</v>
      </c>
      <c r="C92" s="95" t="s">
        <v>433</v>
      </c>
      <c r="D92" s="51" t="s">
        <v>104</v>
      </c>
      <c r="E92" s="52">
        <v>4962</v>
      </c>
      <c r="F92" s="53">
        <f t="shared" si="16"/>
        <v>6053.6399999999994</v>
      </c>
      <c r="I92" s="100"/>
    </row>
    <row r="93" spans="2:9" x14ac:dyDescent="0.3">
      <c r="B93" s="61">
        <f t="shared" si="17"/>
        <v>71</v>
      </c>
      <c r="C93" s="95" t="s">
        <v>434</v>
      </c>
      <c r="D93" s="51" t="s">
        <v>104</v>
      </c>
      <c r="E93" s="52">
        <v>3612</v>
      </c>
      <c r="F93" s="53">
        <f t="shared" si="16"/>
        <v>4406.6400000000003</v>
      </c>
      <c r="I93" s="100"/>
    </row>
    <row r="94" spans="2:9" x14ac:dyDescent="0.3">
      <c r="B94" s="61">
        <f t="shared" si="17"/>
        <v>72</v>
      </c>
      <c r="C94" s="95" t="s">
        <v>435</v>
      </c>
      <c r="D94" s="51" t="s">
        <v>104</v>
      </c>
      <c r="E94" s="52">
        <v>2765</v>
      </c>
      <c r="F94" s="53">
        <f t="shared" si="16"/>
        <v>3373.2999999999997</v>
      </c>
      <c r="I94" s="100"/>
    </row>
    <row r="95" spans="2:9" x14ac:dyDescent="0.3">
      <c r="B95" s="61">
        <f t="shared" si="17"/>
        <v>73</v>
      </c>
      <c r="C95" s="95" t="s">
        <v>436</v>
      </c>
      <c r="D95" s="51" t="s">
        <v>104</v>
      </c>
      <c r="E95" s="52">
        <v>2218</v>
      </c>
      <c r="F95" s="53">
        <f t="shared" si="16"/>
        <v>2705.96</v>
      </c>
      <c r="I95" s="100"/>
    </row>
    <row r="96" spans="2:9" x14ac:dyDescent="0.3">
      <c r="B96" s="61">
        <f t="shared" si="17"/>
        <v>74</v>
      </c>
      <c r="C96" s="95" t="s">
        <v>437</v>
      </c>
      <c r="D96" s="51" t="s">
        <v>104</v>
      </c>
      <c r="E96" s="52">
        <v>2104</v>
      </c>
      <c r="F96" s="53">
        <f t="shared" si="16"/>
        <v>2566.88</v>
      </c>
      <c r="I96" s="100"/>
    </row>
    <row r="97" spans="2:9" x14ac:dyDescent="0.3">
      <c r="B97" s="61">
        <f t="shared" si="17"/>
        <v>75</v>
      </c>
      <c r="C97" s="95" t="s">
        <v>438</v>
      </c>
      <c r="D97" s="51" t="s">
        <v>104</v>
      </c>
      <c r="E97" s="52">
        <v>1905</v>
      </c>
      <c r="F97" s="53">
        <f t="shared" si="16"/>
        <v>2324.1</v>
      </c>
      <c r="I97" s="100"/>
    </row>
    <row r="98" spans="2:9" x14ac:dyDescent="0.3">
      <c r="C98" s="63" t="s">
        <v>42</v>
      </c>
      <c r="E98" s="66"/>
      <c r="F98" s="66"/>
      <c r="I98" s="100"/>
    </row>
    <row r="99" spans="2:9" x14ac:dyDescent="0.3">
      <c r="B99" s="61">
        <f>B97+1</f>
        <v>76</v>
      </c>
      <c r="C99" s="95" t="s">
        <v>15</v>
      </c>
      <c r="D99" s="51" t="s">
        <v>105</v>
      </c>
      <c r="E99" s="52">
        <v>88085</v>
      </c>
      <c r="F99" s="53">
        <f t="shared" ref="F99:F104" si="18">E99*1.22</f>
        <v>107463.7</v>
      </c>
      <c r="I99" s="100"/>
    </row>
    <row r="100" spans="2:9" x14ac:dyDescent="0.3">
      <c r="B100" s="61">
        <f t="shared" ref="B100:B104" si="19">B99+1</f>
        <v>77</v>
      </c>
      <c r="C100" s="95" t="s">
        <v>16</v>
      </c>
      <c r="D100" s="51" t="s">
        <v>105</v>
      </c>
      <c r="E100" s="52">
        <v>67706</v>
      </c>
      <c r="F100" s="53">
        <f t="shared" si="18"/>
        <v>82601.319999999992</v>
      </c>
      <c r="I100" s="100"/>
    </row>
    <row r="101" spans="2:9" x14ac:dyDescent="0.3">
      <c r="B101" s="61">
        <f t="shared" si="19"/>
        <v>78</v>
      </c>
      <c r="C101" s="95" t="s">
        <v>17</v>
      </c>
      <c r="D101" s="51" t="s">
        <v>105</v>
      </c>
      <c r="E101" s="52">
        <v>43743</v>
      </c>
      <c r="F101" s="53">
        <f t="shared" si="18"/>
        <v>53366.46</v>
      </c>
      <c r="I101" s="100"/>
    </row>
    <row r="102" spans="2:9" x14ac:dyDescent="0.3">
      <c r="B102" s="61">
        <f t="shared" si="19"/>
        <v>79</v>
      </c>
      <c r="C102" s="95" t="s">
        <v>18</v>
      </c>
      <c r="D102" s="51" t="s">
        <v>105</v>
      </c>
      <c r="E102" s="52">
        <v>32993</v>
      </c>
      <c r="F102" s="53">
        <f t="shared" si="18"/>
        <v>40251.46</v>
      </c>
      <c r="I102" s="100"/>
    </row>
    <row r="103" spans="2:9" x14ac:dyDescent="0.3">
      <c r="B103" s="61">
        <f t="shared" si="19"/>
        <v>80</v>
      </c>
      <c r="C103" s="95" t="s">
        <v>19</v>
      </c>
      <c r="D103" s="51" t="s">
        <v>105</v>
      </c>
      <c r="E103" s="52">
        <v>22407</v>
      </c>
      <c r="F103" s="53">
        <f t="shared" si="18"/>
        <v>27336.54</v>
      </c>
      <c r="I103" s="100"/>
    </row>
    <row r="104" spans="2:9" x14ac:dyDescent="0.3">
      <c r="B104" s="61">
        <f t="shared" si="19"/>
        <v>81</v>
      </c>
      <c r="C104" s="95" t="s">
        <v>20</v>
      </c>
      <c r="D104" s="51" t="s">
        <v>105</v>
      </c>
      <c r="E104" s="52">
        <v>19386</v>
      </c>
      <c r="F104" s="53">
        <f t="shared" si="18"/>
        <v>23650.92</v>
      </c>
      <c r="I104" s="100"/>
    </row>
    <row r="105" spans="2:9" x14ac:dyDescent="0.3">
      <c r="C105" s="63" t="s">
        <v>360</v>
      </c>
      <c r="E105" s="66"/>
      <c r="F105" s="66"/>
      <c r="I105" s="100"/>
    </row>
    <row r="106" spans="2:9" x14ac:dyDescent="0.3">
      <c r="B106" s="61">
        <f>B104+1</f>
        <v>82</v>
      </c>
      <c r="C106" s="95" t="s">
        <v>14</v>
      </c>
      <c r="D106" s="51" t="s">
        <v>105</v>
      </c>
      <c r="E106" s="52">
        <v>4490</v>
      </c>
      <c r="F106" s="53">
        <f>E106*1.22</f>
        <v>5477.8</v>
      </c>
      <c r="I106" s="100"/>
    </row>
    <row r="107" spans="2:9" x14ac:dyDescent="0.3">
      <c r="C107" s="63" t="s">
        <v>43</v>
      </c>
      <c r="E107" s="66"/>
      <c r="F107" s="66"/>
      <c r="I107" s="100"/>
    </row>
    <row r="108" spans="2:9" x14ac:dyDescent="0.3">
      <c r="B108" s="61">
        <f>B106+1</f>
        <v>83</v>
      </c>
      <c r="C108" s="95" t="s">
        <v>8</v>
      </c>
      <c r="D108" s="51" t="s">
        <v>105</v>
      </c>
      <c r="E108" s="52">
        <v>11069</v>
      </c>
      <c r="F108" s="53">
        <f t="shared" ref="F108:F113" si="20">E108*1.22</f>
        <v>13504.18</v>
      </c>
      <c r="I108" s="100"/>
    </row>
    <row r="109" spans="2:9" x14ac:dyDescent="0.3">
      <c r="B109" s="61">
        <f t="shared" ref="B109:B113" si="21">B108+1</f>
        <v>84</v>
      </c>
      <c r="C109" s="95" t="s">
        <v>9</v>
      </c>
      <c r="D109" s="51" t="s">
        <v>105</v>
      </c>
      <c r="E109" s="52">
        <v>10915</v>
      </c>
      <c r="F109" s="53">
        <f t="shared" si="20"/>
        <v>13316.3</v>
      </c>
      <c r="I109" s="100"/>
    </row>
    <row r="110" spans="2:9" x14ac:dyDescent="0.3">
      <c r="B110" s="61">
        <f t="shared" si="21"/>
        <v>85</v>
      </c>
      <c r="C110" s="95" t="s">
        <v>10</v>
      </c>
      <c r="D110" s="51" t="s">
        <v>105</v>
      </c>
      <c r="E110" s="52">
        <v>10303</v>
      </c>
      <c r="F110" s="53">
        <f t="shared" si="20"/>
        <v>12569.66</v>
      </c>
      <c r="I110" s="100"/>
    </row>
    <row r="111" spans="2:9" x14ac:dyDescent="0.3">
      <c r="B111" s="61">
        <f t="shared" si="21"/>
        <v>86</v>
      </c>
      <c r="C111" s="95" t="s">
        <v>11</v>
      </c>
      <c r="D111" s="51" t="s">
        <v>105</v>
      </c>
      <c r="E111" s="52">
        <v>8100</v>
      </c>
      <c r="F111" s="53">
        <f t="shared" si="20"/>
        <v>9882</v>
      </c>
      <c r="I111" s="100"/>
    </row>
    <row r="112" spans="2:9" x14ac:dyDescent="0.3">
      <c r="B112" s="61">
        <f t="shared" si="21"/>
        <v>87</v>
      </c>
      <c r="C112" s="95" t="s">
        <v>12</v>
      </c>
      <c r="D112" s="51" t="s">
        <v>105</v>
      </c>
      <c r="E112" s="52">
        <v>4976</v>
      </c>
      <c r="F112" s="53">
        <f t="shared" si="20"/>
        <v>6070.72</v>
      </c>
      <c r="I112" s="100"/>
    </row>
    <row r="113" spans="2:9" x14ac:dyDescent="0.3">
      <c r="B113" s="61">
        <f t="shared" si="21"/>
        <v>88</v>
      </c>
      <c r="C113" s="95" t="s">
        <v>13</v>
      </c>
      <c r="D113" s="51" t="s">
        <v>105</v>
      </c>
      <c r="E113" s="52">
        <v>3948</v>
      </c>
      <c r="F113" s="53">
        <f t="shared" si="20"/>
        <v>4816.5599999999995</v>
      </c>
      <c r="I113" s="100"/>
    </row>
    <row r="114" spans="2:9" x14ac:dyDescent="0.3">
      <c r="C114" s="63" t="s">
        <v>319</v>
      </c>
      <c r="E114" s="66"/>
      <c r="F114" s="66"/>
      <c r="I114" s="100"/>
    </row>
    <row r="115" spans="2:9" x14ac:dyDescent="0.3">
      <c r="B115" s="61">
        <f>B113+1</f>
        <v>89</v>
      </c>
      <c r="C115" s="95" t="s">
        <v>183</v>
      </c>
      <c r="D115" s="51" t="s">
        <v>105</v>
      </c>
      <c r="E115" s="52">
        <v>61257</v>
      </c>
      <c r="F115" s="53">
        <f t="shared" ref="F115:F123" si="22">E115*1.22</f>
        <v>74733.539999999994</v>
      </c>
      <c r="I115" s="100"/>
    </row>
    <row r="116" spans="2:9" x14ac:dyDescent="0.3">
      <c r="B116" s="61">
        <f t="shared" ref="B116:B123" si="23">B115+1</f>
        <v>90</v>
      </c>
      <c r="C116" s="95" t="s">
        <v>54</v>
      </c>
      <c r="D116" s="51" t="s">
        <v>105</v>
      </c>
      <c r="E116" s="52">
        <v>54294</v>
      </c>
      <c r="F116" s="53">
        <f t="shared" si="22"/>
        <v>66238.679999999993</v>
      </c>
      <c r="I116" s="100"/>
    </row>
    <row r="117" spans="2:9" x14ac:dyDescent="0.3">
      <c r="B117" s="61">
        <f t="shared" si="23"/>
        <v>91</v>
      </c>
      <c r="C117" s="95" t="s">
        <v>55</v>
      </c>
      <c r="D117" s="51" t="s">
        <v>105</v>
      </c>
      <c r="E117" s="52">
        <v>38609</v>
      </c>
      <c r="F117" s="53">
        <f t="shared" si="22"/>
        <v>47102.979999999996</v>
      </c>
      <c r="I117" s="100"/>
    </row>
    <row r="118" spans="2:9" x14ac:dyDescent="0.3">
      <c r="B118" s="61">
        <f t="shared" si="23"/>
        <v>92</v>
      </c>
      <c r="C118" s="95" t="s">
        <v>56</v>
      </c>
      <c r="D118" s="51" t="s">
        <v>105</v>
      </c>
      <c r="E118" s="52">
        <v>32454</v>
      </c>
      <c r="F118" s="53">
        <f t="shared" si="22"/>
        <v>39593.879999999997</v>
      </c>
      <c r="I118" s="100"/>
    </row>
    <row r="119" spans="2:9" x14ac:dyDescent="0.3">
      <c r="B119" s="61">
        <f t="shared" si="23"/>
        <v>93</v>
      </c>
      <c r="C119" s="95" t="s">
        <v>57</v>
      </c>
      <c r="D119" s="51" t="s">
        <v>105</v>
      </c>
      <c r="E119" s="52">
        <v>27885</v>
      </c>
      <c r="F119" s="53">
        <f t="shared" si="22"/>
        <v>34019.699999999997</v>
      </c>
      <c r="I119" s="100"/>
    </row>
    <row r="120" spans="2:9" x14ac:dyDescent="0.3">
      <c r="B120" s="61">
        <f t="shared" si="23"/>
        <v>94</v>
      </c>
      <c r="C120" s="95" t="s">
        <v>58</v>
      </c>
      <c r="D120" s="51" t="s">
        <v>105</v>
      </c>
      <c r="E120" s="52">
        <v>23352</v>
      </c>
      <c r="F120" s="53">
        <f t="shared" si="22"/>
        <v>28489.439999999999</v>
      </c>
      <c r="I120" s="100"/>
    </row>
    <row r="121" spans="2:9" x14ac:dyDescent="0.3">
      <c r="B121" s="61">
        <f t="shared" si="23"/>
        <v>95</v>
      </c>
      <c r="C121" s="95" t="s">
        <v>59</v>
      </c>
      <c r="D121" s="51" t="s">
        <v>105</v>
      </c>
      <c r="E121" s="52">
        <v>18229</v>
      </c>
      <c r="F121" s="53">
        <f t="shared" si="22"/>
        <v>22239.38</v>
      </c>
      <c r="I121" s="100"/>
    </row>
    <row r="122" spans="2:9" x14ac:dyDescent="0.3">
      <c r="B122" s="61">
        <f t="shared" si="23"/>
        <v>96</v>
      </c>
      <c r="C122" s="95" t="s">
        <v>60</v>
      </c>
      <c r="D122" s="51" t="s">
        <v>105</v>
      </c>
      <c r="E122" s="52">
        <v>14737</v>
      </c>
      <c r="F122" s="53">
        <f t="shared" si="22"/>
        <v>17979.14</v>
      </c>
      <c r="I122" s="100"/>
    </row>
    <row r="123" spans="2:9" x14ac:dyDescent="0.3">
      <c r="B123" s="61">
        <f t="shared" si="23"/>
        <v>97</v>
      </c>
      <c r="C123" s="95" t="s">
        <v>61</v>
      </c>
      <c r="D123" s="51" t="s">
        <v>105</v>
      </c>
      <c r="E123" s="52">
        <v>12356</v>
      </c>
      <c r="F123" s="53">
        <f t="shared" si="22"/>
        <v>15074.32</v>
      </c>
      <c r="I123" s="100"/>
    </row>
    <row r="124" spans="2:9" x14ac:dyDescent="0.3">
      <c r="C124" s="63" t="s">
        <v>320</v>
      </c>
      <c r="E124" s="66"/>
      <c r="F124" s="66"/>
      <c r="I124" s="100"/>
    </row>
    <row r="125" spans="2:9" x14ac:dyDescent="0.3">
      <c r="B125" s="61">
        <f>B123+1</f>
        <v>98</v>
      </c>
      <c r="C125" s="95" t="s">
        <v>117</v>
      </c>
      <c r="D125" s="51" t="s">
        <v>105</v>
      </c>
      <c r="E125" s="52">
        <v>43125</v>
      </c>
      <c r="F125" s="53">
        <f t="shared" ref="F125:F134" si="24">E125*1.22</f>
        <v>52612.5</v>
      </c>
      <c r="I125" s="100"/>
    </row>
    <row r="126" spans="2:9" x14ac:dyDescent="0.3">
      <c r="B126" s="61">
        <f t="shared" ref="B126:B134" si="25">B125+1</f>
        <v>99</v>
      </c>
      <c r="C126" s="95" t="s">
        <v>118</v>
      </c>
      <c r="D126" s="51" t="s">
        <v>105</v>
      </c>
      <c r="E126" s="52">
        <v>35793</v>
      </c>
      <c r="F126" s="53">
        <f t="shared" si="24"/>
        <v>43667.46</v>
      </c>
      <c r="I126" s="100"/>
    </row>
    <row r="127" spans="2:9" x14ac:dyDescent="0.3">
      <c r="B127" s="61">
        <f t="shared" si="25"/>
        <v>100</v>
      </c>
      <c r="C127" s="95" t="s">
        <v>119</v>
      </c>
      <c r="D127" s="51" t="s">
        <v>105</v>
      </c>
      <c r="E127" s="52">
        <v>31337</v>
      </c>
      <c r="F127" s="53">
        <f t="shared" si="24"/>
        <v>38231.14</v>
      </c>
      <c r="I127" s="100"/>
    </row>
    <row r="128" spans="2:9" x14ac:dyDescent="0.3">
      <c r="B128" s="61">
        <f t="shared" si="25"/>
        <v>101</v>
      </c>
      <c r="C128" s="95" t="s">
        <v>120</v>
      </c>
      <c r="D128" s="51" t="s">
        <v>105</v>
      </c>
      <c r="E128" s="52">
        <v>26048</v>
      </c>
      <c r="F128" s="53">
        <f t="shared" si="24"/>
        <v>31778.559999999998</v>
      </c>
      <c r="I128" s="100"/>
    </row>
    <row r="129" spans="2:9" x14ac:dyDescent="0.3">
      <c r="B129" s="61">
        <f t="shared" si="25"/>
        <v>102</v>
      </c>
      <c r="C129" s="95" t="s">
        <v>121</v>
      </c>
      <c r="D129" s="51" t="s">
        <v>105</v>
      </c>
      <c r="E129" s="52">
        <v>19183</v>
      </c>
      <c r="F129" s="53">
        <f t="shared" si="24"/>
        <v>23403.26</v>
      </c>
      <c r="I129" s="100"/>
    </row>
    <row r="130" spans="2:9" x14ac:dyDescent="0.3">
      <c r="B130" s="61">
        <f t="shared" si="25"/>
        <v>103</v>
      </c>
      <c r="C130" s="95" t="s">
        <v>122</v>
      </c>
      <c r="D130" s="51" t="s">
        <v>105</v>
      </c>
      <c r="E130" s="52">
        <v>16533</v>
      </c>
      <c r="F130" s="53">
        <f t="shared" si="24"/>
        <v>20170.259999999998</v>
      </c>
      <c r="I130" s="100"/>
    </row>
    <row r="131" spans="2:9" x14ac:dyDescent="0.3">
      <c r="B131" s="61">
        <f t="shared" si="25"/>
        <v>104</v>
      </c>
      <c r="C131" s="95" t="s">
        <v>123</v>
      </c>
      <c r="D131" s="51" t="s">
        <v>105</v>
      </c>
      <c r="E131" s="52">
        <v>12198</v>
      </c>
      <c r="F131" s="53">
        <f t="shared" si="24"/>
        <v>14881.56</v>
      </c>
      <c r="I131" s="100"/>
    </row>
    <row r="132" spans="2:9" x14ac:dyDescent="0.3">
      <c r="B132" s="61">
        <f t="shared" si="25"/>
        <v>105</v>
      </c>
      <c r="C132" s="95" t="s">
        <v>124</v>
      </c>
      <c r="D132" s="51" t="s">
        <v>105</v>
      </c>
      <c r="E132" s="52">
        <v>11082</v>
      </c>
      <c r="F132" s="53">
        <f t="shared" si="24"/>
        <v>13520.039999999999</v>
      </c>
      <c r="I132" s="100"/>
    </row>
    <row r="133" spans="2:9" x14ac:dyDescent="0.3">
      <c r="B133" s="61">
        <f t="shared" si="25"/>
        <v>106</v>
      </c>
      <c r="C133" s="95" t="s">
        <v>186</v>
      </c>
      <c r="D133" s="51" t="s">
        <v>105</v>
      </c>
      <c r="E133" s="52">
        <v>6659</v>
      </c>
      <c r="F133" s="53">
        <f t="shared" si="24"/>
        <v>8123.98</v>
      </c>
      <c r="I133" s="100"/>
    </row>
    <row r="134" spans="2:9" x14ac:dyDescent="0.3">
      <c r="B134" s="61">
        <f t="shared" si="25"/>
        <v>107</v>
      </c>
      <c r="C134" s="95" t="s">
        <v>424</v>
      </c>
      <c r="D134" s="51" t="s">
        <v>105</v>
      </c>
      <c r="E134" s="52">
        <v>5725</v>
      </c>
      <c r="F134" s="53">
        <f t="shared" si="24"/>
        <v>6984.5</v>
      </c>
      <c r="I134" s="100"/>
    </row>
    <row r="135" spans="2:9" x14ac:dyDescent="0.3">
      <c r="C135" s="63" t="s">
        <v>452</v>
      </c>
      <c r="E135" s="66"/>
      <c r="F135" s="66"/>
      <c r="I135" s="100"/>
    </row>
    <row r="136" spans="2:9" x14ac:dyDescent="0.3">
      <c r="B136" s="61">
        <f>B134+1</f>
        <v>108</v>
      </c>
      <c r="C136" s="95" t="s">
        <v>443</v>
      </c>
      <c r="D136" s="51" t="s">
        <v>105</v>
      </c>
      <c r="E136" s="52">
        <v>27002</v>
      </c>
      <c r="F136" s="53">
        <f t="shared" ref="F136:F144" si="26">E136*1.22</f>
        <v>32942.44</v>
      </c>
      <c r="I136" s="100"/>
    </row>
    <row r="137" spans="2:9" x14ac:dyDescent="0.3">
      <c r="B137" s="61">
        <f t="shared" ref="B137:B144" si="27">B136+1</f>
        <v>109</v>
      </c>
      <c r="C137" s="95" t="s">
        <v>444</v>
      </c>
      <c r="D137" s="51" t="s">
        <v>105</v>
      </c>
      <c r="E137" s="52">
        <v>29197</v>
      </c>
      <c r="F137" s="53">
        <f t="shared" si="26"/>
        <v>35620.339999999997</v>
      </c>
      <c r="I137" s="100"/>
    </row>
    <row r="138" spans="2:9" x14ac:dyDescent="0.3">
      <c r="B138" s="61">
        <f t="shared" si="27"/>
        <v>110</v>
      </c>
      <c r="C138" s="95" t="s">
        <v>445</v>
      </c>
      <c r="D138" s="51" t="s">
        <v>105</v>
      </c>
      <c r="E138" s="52">
        <v>48949</v>
      </c>
      <c r="F138" s="53">
        <f t="shared" si="26"/>
        <v>59717.78</v>
      </c>
      <c r="I138" s="100"/>
    </row>
    <row r="139" spans="2:9" x14ac:dyDescent="0.3">
      <c r="B139" s="61">
        <f t="shared" si="27"/>
        <v>111</v>
      </c>
      <c r="C139" s="95" t="s">
        <v>446</v>
      </c>
      <c r="D139" s="51" t="s">
        <v>105</v>
      </c>
      <c r="E139" s="52">
        <v>73009</v>
      </c>
      <c r="F139" s="53">
        <f t="shared" si="26"/>
        <v>89070.98</v>
      </c>
      <c r="I139" s="100"/>
    </row>
    <row r="140" spans="2:9" x14ac:dyDescent="0.3">
      <c r="B140" s="61">
        <f t="shared" si="27"/>
        <v>112</v>
      </c>
      <c r="C140" s="95" t="s">
        <v>447</v>
      </c>
      <c r="D140" s="51" t="s">
        <v>105</v>
      </c>
      <c r="E140" s="52">
        <v>91671</v>
      </c>
      <c r="F140" s="53">
        <f t="shared" si="26"/>
        <v>111838.62</v>
      </c>
      <c r="I140" s="100"/>
    </row>
    <row r="141" spans="2:9" x14ac:dyDescent="0.3">
      <c r="B141" s="61">
        <f t="shared" si="27"/>
        <v>113</v>
      </c>
      <c r="C141" s="95" t="s">
        <v>448</v>
      </c>
      <c r="D141" s="51" t="s">
        <v>105</v>
      </c>
      <c r="E141" s="52">
        <v>115245</v>
      </c>
      <c r="F141" s="53">
        <f t="shared" si="26"/>
        <v>140598.9</v>
      </c>
      <c r="I141" s="100"/>
    </row>
    <row r="142" spans="2:9" x14ac:dyDescent="0.3">
      <c r="B142" s="61">
        <f t="shared" si="27"/>
        <v>114</v>
      </c>
      <c r="C142" s="95" t="s">
        <v>449</v>
      </c>
      <c r="D142" s="51" t="s">
        <v>105</v>
      </c>
      <c r="E142" s="52">
        <v>148945</v>
      </c>
      <c r="F142" s="53">
        <f t="shared" si="26"/>
        <v>181712.9</v>
      </c>
      <c r="I142" s="100"/>
    </row>
    <row r="143" spans="2:9" x14ac:dyDescent="0.3">
      <c r="B143" s="61">
        <f t="shared" si="27"/>
        <v>115</v>
      </c>
      <c r="C143" s="95" t="s">
        <v>450</v>
      </c>
      <c r="D143" s="51" t="s">
        <v>105</v>
      </c>
      <c r="E143" s="52">
        <v>212376</v>
      </c>
      <c r="F143" s="53">
        <f t="shared" si="26"/>
        <v>259098.72</v>
      </c>
      <c r="I143" s="100"/>
    </row>
    <row r="144" spans="2:9" x14ac:dyDescent="0.3">
      <c r="B144" s="61">
        <f t="shared" si="27"/>
        <v>116</v>
      </c>
      <c r="C144" s="95" t="s">
        <v>451</v>
      </c>
      <c r="D144" s="51" t="s">
        <v>105</v>
      </c>
      <c r="E144" s="52">
        <v>278418</v>
      </c>
      <c r="F144" s="53">
        <f t="shared" si="26"/>
        <v>339669.96</v>
      </c>
      <c r="I144" s="100"/>
    </row>
    <row r="145" spans="2:9" x14ac:dyDescent="0.3">
      <c r="C145" s="63" t="s">
        <v>418</v>
      </c>
      <c r="E145" s="66"/>
      <c r="F145" s="66"/>
      <c r="I145" s="100"/>
    </row>
    <row r="146" spans="2:9" x14ac:dyDescent="0.3">
      <c r="B146" s="61">
        <f>B144+1</f>
        <v>117</v>
      </c>
      <c r="C146" s="41" t="s">
        <v>398</v>
      </c>
      <c r="D146" s="51" t="s">
        <v>105</v>
      </c>
      <c r="E146" s="64">
        <v>152632</v>
      </c>
      <c r="F146" s="53">
        <f t="shared" ref="F146:F155" si="28">E146*1.22</f>
        <v>186211.04</v>
      </c>
      <c r="I146" s="100"/>
    </row>
    <row r="147" spans="2:9" x14ac:dyDescent="0.3">
      <c r="B147" s="61">
        <f t="shared" ref="B147:B155" si="29">B146+1</f>
        <v>118</v>
      </c>
      <c r="C147" s="41" t="s">
        <v>399</v>
      </c>
      <c r="D147" s="51" t="s">
        <v>105</v>
      </c>
      <c r="E147" s="64">
        <v>119949</v>
      </c>
      <c r="F147" s="53">
        <f t="shared" si="28"/>
        <v>146337.78</v>
      </c>
      <c r="I147" s="100"/>
    </row>
    <row r="148" spans="2:9" x14ac:dyDescent="0.3">
      <c r="B148" s="61">
        <f t="shared" si="29"/>
        <v>119</v>
      </c>
      <c r="C148" s="41" t="s">
        <v>400</v>
      </c>
      <c r="D148" s="51" t="s">
        <v>105</v>
      </c>
      <c r="E148" s="64">
        <v>109340</v>
      </c>
      <c r="F148" s="53">
        <f t="shared" si="28"/>
        <v>133394.79999999999</v>
      </c>
      <c r="I148" s="100"/>
    </row>
    <row r="149" spans="2:9" x14ac:dyDescent="0.3">
      <c r="B149" s="61">
        <f t="shared" si="29"/>
        <v>120</v>
      </c>
      <c r="C149" s="41" t="s">
        <v>401</v>
      </c>
      <c r="D149" s="51" t="s">
        <v>105</v>
      </c>
      <c r="E149" s="64">
        <v>79560</v>
      </c>
      <c r="F149" s="53">
        <f t="shared" si="28"/>
        <v>97063.2</v>
      </c>
      <c r="I149" s="100"/>
    </row>
    <row r="150" spans="2:9" x14ac:dyDescent="0.3">
      <c r="B150" s="61">
        <f t="shared" si="29"/>
        <v>121</v>
      </c>
      <c r="C150" s="41" t="s">
        <v>402</v>
      </c>
      <c r="D150" s="51" t="s">
        <v>105</v>
      </c>
      <c r="E150" s="64">
        <v>58686</v>
      </c>
      <c r="F150" s="53">
        <f t="shared" si="28"/>
        <v>71596.92</v>
      </c>
      <c r="I150" s="100"/>
    </row>
    <row r="151" spans="2:9" x14ac:dyDescent="0.3">
      <c r="B151" s="61">
        <f t="shared" si="29"/>
        <v>122</v>
      </c>
      <c r="C151" s="41" t="s">
        <v>403</v>
      </c>
      <c r="D151" s="51" t="s">
        <v>105</v>
      </c>
      <c r="E151" s="64">
        <v>51766</v>
      </c>
      <c r="F151" s="53">
        <f t="shared" si="28"/>
        <v>63154.52</v>
      </c>
      <c r="I151" s="100"/>
    </row>
    <row r="152" spans="2:9" x14ac:dyDescent="0.3">
      <c r="B152" s="61">
        <f t="shared" si="29"/>
        <v>123</v>
      </c>
      <c r="C152" s="41" t="s">
        <v>404</v>
      </c>
      <c r="D152" s="51" t="s">
        <v>105</v>
      </c>
      <c r="E152" s="64">
        <v>35451</v>
      </c>
      <c r="F152" s="53">
        <f t="shared" si="28"/>
        <v>43250.22</v>
      </c>
      <c r="I152" s="100"/>
    </row>
    <row r="153" spans="2:9" x14ac:dyDescent="0.3">
      <c r="B153" s="61">
        <f t="shared" si="29"/>
        <v>124</v>
      </c>
      <c r="C153" s="41" t="s">
        <v>405</v>
      </c>
      <c r="D153" s="51" t="s">
        <v>105</v>
      </c>
      <c r="E153" s="64">
        <v>31194</v>
      </c>
      <c r="F153" s="53">
        <f t="shared" si="28"/>
        <v>38056.68</v>
      </c>
      <c r="I153" s="100"/>
    </row>
    <row r="154" spans="2:9" x14ac:dyDescent="0.3">
      <c r="B154" s="61">
        <f t="shared" si="29"/>
        <v>125</v>
      </c>
      <c r="C154" s="41" t="s">
        <v>406</v>
      </c>
      <c r="D154" s="51" t="s">
        <v>105</v>
      </c>
      <c r="E154" s="64">
        <v>16833</v>
      </c>
      <c r="F154" s="53">
        <f t="shared" si="28"/>
        <v>20536.259999999998</v>
      </c>
      <c r="I154" s="100"/>
    </row>
    <row r="155" spans="2:9" x14ac:dyDescent="0.3">
      <c r="B155" s="61">
        <f t="shared" si="29"/>
        <v>126</v>
      </c>
      <c r="C155" s="41" t="s">
        <v>425</v>
      </c>
      <c r="D155" s="51" t="s">
        <v>105</v>
      </c>
      <c r="E155" s="64">
        <v>11291</v>
      </c>
      <c r="F155" s="53">
        <f t="shared" si="28"/>
        <v>13775.02</v>
      </c>
      <c r="I155" s="100"/>
    </row>
    <row r="156" spans="2:9" x14ac:dyDescent="0.3">
      <c r="C156" s="63" t="s">
        <v>157</v>
      </c>
      <c r="E156" s="66"/>
      <c r="F156" s="66"/>
      <c r="I156" s="100"/>
    </row>
    <row r="157" spans="2:9" x14ac:dyDescent="0.3">
      <c r="B157" s="61">
        <f>B155+1</f>
        <v>127</v>
      </c>
      <c r="C157" s="95" t="s">
        <v>141</v>
      </c>
      <c r="D157" s="51" t="s">
        <v>105</v>
      </c>
      <c r="E157" s="52">
        <v>9647</v>
      </c>
      <c r="F157" s="53">
        <f t="shared" ref="F157:F166" si="30">E157*1.22</f>
        <v>11769.34</v>
      </c>
      <c r="I157" s="100"/>
    </row>
    <row r="158" spans="2:9" x14ac:dyDescent="0.3">
      <c r="B158" s="61">
        <f t="shared" ref="B158:B166" si="31">B157+1</f>
        <v>128</v>
      </c>
      <c r="C158" s="95" t="s">
        <v>142</v>
      </c>
      <c r="D158" s="51" t="s">
        <v>105</v>
      </c>
      <c r="E158" s="52">
        <v>8810</v>
      </c>
      <c r="F158" s="53">
        <f t="shared" si="30"/>
        <v>10748.199999999999</v>
      </c>
      <c r="I158" s="100"/>
    </row>
    <row r="159" spans="2:9" x14ac:dyDescent="0.3">
      <c r="B159" s="61">
        <f t="shared" si="31"/>
        <v>129</v>
      </c>
      <c r="C159" s="95" t="s">
        <v>143</v>
      </c>
      <c r="D159" s="51" t="s">
        <v>105</v>
      </c>
      <c r="E159" s="52">
        <v>7679</v>
      </c>
      <c r="F159" s="53">
        <f t="shared" si="30"/>
        <v>9368.3799999999992</v>
      </c>
      <c r="I159" s="100"/>
    </row>
    <row r="160" spans="2:9" x14ac:dyDescent="0.3">
      <c r="B160" s="61">
        <f t="shared" si="31"/>
        <v>130</v>
      </c>
      <c r="C160" s="95" t="s">
        <v>144</v>
      </c>
      <c r="D160" s="51" t="s">
        <v>105</v>
      </c>
      <c r="E160" s="52">
        <v>6425</v>
      </c>
      <c r="F160" s="53">
        <f t="shared" si="30"/>
        <v>7838.5</v>
      </c>
      <c r="I160" s="100"/>
    </row>
    <row r="161" spans="2:9" x14ac:dyDescent="0.3">
      <c r="B161" s="61">
        <f t="shared" si="31"/>
        <v>131</v>
      </c>
      <c r="C161" s="95" t="s">
        <v>145</v>
      </c>
      <c r="D161" s="51" t="s">
        <v>105</v>
      </c>
      <c r="E161" s="52">
        <v>5326</v>
      </c>
      <c r="F161" s="53">
        <f t="shared" si="30"/>
        <v>6497.72</v>
      </c>
      <c r="I161" s="100"/>
    </row>
    <row r="162" spans="2:9" x14ac:dyDescent="0.3">
      <c r="B162" s="61">
        <f t="shared" si="31"/>
        <v>132</v>
      </c>
      <c r="C162" s="95" t="s">
        <v>146</v>
      </c>
      <c r="D162" s="51" t="s">
        <v>105</v>
      </c>
      <c r="E162" s="52">
        <v>4289</v>
      </c>
      <c r="F162" s="53">
        <f t="shared" si="30"/>
        <v>5232.58</v>
      </c>
      <c r="I162" s="100"/>
    </row>
    <row r="163" spans="2:9" x14ac:dyDescent="0.3">
      <c r="B163" s="61">
        <f t="shared" si="31"/>
        <v>133</v>
      </c>
      <c r="C163" s="95" t="s">
        <v>147</v>
      </c>
      <c r="D163" s="51" t="s">
        <v>105</v>
      </c>
      <c r="E163" s="52">
        <v>3315</v>
      </c>
      <c r="F163" s="53">
        <f t="shared" si="30"/>
        <v>4044.2999999999997</v>
      </c>
      <c r="I163" s="100"/>
    </row>
    <row r="164" spans="2:9" x14ac:dyDescent="0.3">
      <c r="B164" s="61">
        <f t="shared" si="31"/>
        <v>134</v>
      </c>
      <c r="C164" s="95" t="s">
        <v>148</v>
      </c>
      <c r="D164" s="51" t="s">
        <v>105</v>
      </c>
      <c r="E164" s="52">
        <v>2686</v>
      </c>
      <c r="F164" s="53">
        <f t="shared" si="30"/>
        <v>3276.92</v>
      </c>
      <c r="I164" s="100"/>
    </row>
    <row r="165" spans="2:9" x14ac:dyDescent="0.3">
      <c r="B165" s="61">
        <f t="shared" si="31"/>
        <v>135</v>
      </c>
      <c r="C165" s="95" t="s">
        <v>189</v>
      </c>
      <c r="D165" s="51" t="s">
        <v>105</v>
      </c>
      <c r="E165" s="52">
        <v>2281</v>
      </c>
      <c r="F165" s="53">
        <f t="shared" si="30"/>
        <v>2782.82</v>
      </c>
      <c r="I165" s="100"/>
    </row>
    <row r="166" spans="2:9" x14ac:dyDescent="0.3">
      <c r="B166" s="61">
        <f t="shared" si="31"/>
        <v>136</v>
      </c>
      <c r="C166" s="95" t="s">
        <v>429</v>
      </c>
      <c r="D166" s="51" t="s">
        <v>105</v>
      </c>
      <c r="E166" s="52">
        <v>1847</v>
      </c>
      <c r="F166" s="53">
        <f t="shared" si="30"/>
        <v>2253.34</v>
      </c>
      <c r="I166" s="100"/>
    </row>
    <row r="167" spans="2:9" x14ac:dyDescent="0.3">
      <c r="C167" s="63" t="s">
        <v>358</v>
      </c>
      <c r="E167" s="66"/>
      <c r="F167" s="66"/>
      <c r="I167" s="100"/>
    </row>
    <row r="168" spans="2:9" x14ac:dyDescent="0.3">
      <c r="B168" s="61">
        <f>B166+1</f>
        <v>137</v>
      </c>
      <c r="C168" s="67" t="s">
        <v>333</v>
      </c>
      <c r="D168" s="51" t="s">
        <v>105</v>
      </c>
      <c r="E168" s="101">
        <v>26736</v>
      </c>
      <c r="F168" s="53">
        <f t="shared" ref="F168:F176" si="32">E168*1.22</f>
        <v>32617.919999999998</v>
      </c>
      <c r="I168" s="100"/>
    </row>
    <row r="169" spans="2:9" x14ac:dyDescent="0.3">
      <c r="B169" s="61">
        <f t="shared" ref="B169:B176" si="33">B168+1</f>
        <v>138</v>
      </c>
      <c r="C169" s="67" t="s">
        <v>334</v>
      </c>
      <c r="D169" s="51" t="s">
        <v>105</v>
      </c>
      <c r="E169" s="101">
        <v>21459</v>
      </c>
      <c r="F169" s="53">
        <f t="shared" si="32"/>
        <v>26179.98</v>
      </c>
      <c r="I169" s="100"/>
    </row>
    <row r="170" spans="2:9" x14ac:dyDescent="0.3">
      <c r="B170" s="61">
        <f t="shared" si="33"/>
        <v>139</v>
      </c>
      <c r="C170" s="67" t="s">
        <v>335</v>
      </c>
      <c r="D170" s="51" t="s">
        <v>105</v>
      </c>
      <c r="E170" s="101">
        <v>19923</v>
      </c>
      <c r="F170" s="53">
        <f t="shared" si="32"/>
        <v>24306.059999999998</v>
      </c>
      <c r="I170" s="100"/>
    </row>
    <row r="171" spans="2:9" x14ac:dyDescent="0.3">
      <c r="B171" s="61">
        <f t="shared" si="33"/>
        <v>140</v>
      </c>
      <c r="C171" s="67" t="s">
        <v>336</v>
      </c>
      <c r="D171" s="51" t="s">
        <v>105</v>
      </c>
      <c r="E171" s="101">
        <v>15739</v>
      </c>
      <c r="F171" s="53">
        <f t="shared" si="32"/>
        <v>19201.579999999998</v>
      </c>
      <c r="I171" s="100"/>
    </row>
    <row r="172" spans="2:9" x14ac:dyDescent="0.3">
      <c r="B172" s="61">
        <f t="shared" si="33"/>
        <v>141</v>
      </c>
      <c r="C172" s="67" t="s">
        <v>337</v>
      </c>
      <c r="D172" s="51" t="s">
        <v>105</v>
      </c>
      <c r="E172" s="101">
        <v>11484</v>
      </c>
      <c r="F172" s="53">
        <f t="shared" si="32"/>
        <v>14010.48</v>
      </c>
      <c r="I172" s="100"/>
    </row>
    <row r="173" spans="2:9" x14ac:dyDescent="0.3">
      <c r="B173" s="61">
        <f t="shared" si="33"/>
        <v>142</v>
      </c>
      <c r="C173" s="67" t="s">
        <v>338</v>
      </c>
      <c r="D173" s="51" t="s">
        <v>105</v>
      </c>
      <c r="E173" s="101">
        <v>9914</v>
      </c>
      <c r="F173" s="53">
        <f t="shared" si="32"/>
        <v>12095.08</v>
      </c>
      <c r="I173" s="100"/>
    </row>
    <row r="174" spans="2:9" x14ac:dyDescent="0.3">
      <c r="B174" s="61">
        <f t="shared" si="33"/>
        <v>143</v>
      </c>
      <c r="C174" s="67" t="s">
        <v>339</v>
      </c>
      <c r="D174" s="51" t="s">
        <v>105</v>
      </c>
      <c r="E174" s="101">
        <v>7841</v>
      </c>
      <c r="F174" s="53">
        <f t="shared" si="32"/>
        <v>9566.02</v>
      </c>
      <c r="I174" s="100"/>
    </row>
    <row r="175" spans="2:9" x14ac:dyDescent="0.3">
      <c r="B175" s="61">
        <f t="shared" si="33"/>
        <v>144</v>
      </c>
      <c r="C175" s="67" t="s">
        <v>340</v>
      </c>
      <c r="D175" s="51" t="s">
        <v>105</v>
      </c>
      <c r="E175" s="101">
        <v>5976</v>
      </c>
      <c r="F175" s="53">
        <f t="shared" si="32"/>
        <v>7290.72</v>
      </c>
      <c r="I175" s="100"/>
    </row>
    <row r="176" spans="2:9" x14ac:dyDescent="0.3">
      <c r="B176" s="61">
        <f t="shared" si="33"/>
        <v>145</v>
      </c>
      <c r="C176" s="67" t="s">
        <v>341</v>
      </c>
      <c r="D176" s="51" t="s">
        <v>105</v>
      </c>
      <c r="E176" s="101">
        <v>4304</v>
      </c>
      <c r="F176" s="53">
        <f t="shared" si="32"/>
        <v>5250.88</v>
      </c>
      <c r="I176" s="100"/>
    </row>
    <row r="177" spans="2:9" x14ac:dyDescent="0.3">
      <c r="C177" s="63" t="s">
        <v>416</v>
      </c>
      <c r="E177" s="66"/>
      <c r="F177" s="66"/>
      <c r="I177" s="100"/>
    </row>
    <row r="178" spans="2:9" x14ac:dyDescent="0.3">
      <c r="B178" s="61">
        <f>B176+1</f>
        <v>146</v>
      </c>
      <c r="C178" s="41" t="s">
        <v>381</v>
      </c>
      <c r="D178" s="51" t="s">
        <v>105</v>
      </c>
      <c r="E178" s="64">
        <v>144491</v>
      </c>
      <c r="F178" s="53">
        <f t="shared" ref="F178:F186" si="34">E178*1.22</f>
        <v>176279.02</v>
      </c>
      <c r="I178" s="100"/>
    </row>
    <row r="179" spans="2:9" x14ac:dyDescent="0.3">
      <c r="B179" s="61">
        <f t="shared" ref="B179:B186" si="35">B178+1</f>
        <v>147</v>
      </c>
      <c r="C179" s="41" t="s">
        <v>382</v>
      </c>
      <c r="D179" s="51" t="s">
        <v>105</v>
      </c>
      <c r="E179" s="64">
        <v>106541</v>
      </c>
      <c r="F179" s="53">
        <f t="shared" si="34"/>
        <v>129980.02</v>
      </c>
      <c r="I179" s="100"/>
    </row>
    <row r="180" spans="2:9" x14ac:dyDescent="0.3">
      <c r="B180" s="61">
        <f t="shared" si="35"/>
        <v>148</v>
      </c>
      <c r="C180" s="41" t="s">
        <v>383</v>
      </c>
      <c r="D180" s="51" t="s">
        <v>105</v>
      </c>
      <c r="E180" s="64">
        <v>87112</v>
      </c>
      <c r="F180" s="53">
        <f t="shared" si="34"/>
        <v>106276.64</v>
      </c>
      <c r="I180" s="100"/>
    </row>
    <row r="181" spans="2:9" x14ac:dyDescent="0.3">
      <c r="B181" s="61">
        <f t="shared" si="35"/>
        <v>149</v>
      </c>
      <c r="C181" s="41" t="s">
        <v>384</v>
      </c>
      <c r="D181" s="51" t="s">
        <v>105</v>
      </c>
      <c r="E181" s="64">
        <v>62626</v>
      </c>
      <c r="F181" s="53">
        <f t="shared" si="34"/>
        <v>76403.72</v>
      </c>
      <c r="I181" s="100"/>
    </row>
    <row r="182" spans="2:9" x14ac:dyDescent="0.3">
      <c r="B182" s="61">
        <f t="shared" si="35"/>
        <v>150</v>
      </c>
      <c r="C182" s="41" t="s">
        <v>385</v>
      </c>
      <c r="D182" s="51" t="s">
        <v>105</v>
      </c>
      <c r="E182" s="64">
        <v>38565</v>
      </c>
      <c r="F182" s="53">
        <f t="shared" si="34"/>
        <v>47049.299999999996</v>
      </c>
      <c r="I182" s="100"/>
    </row>
    <row r="183" spans="2:9" x14ac:dyDescent="0.3">
      <c r="B183" s="61">
        <f t="shared" si="35"/>
        <v>151</v>
      </c>
      <c r="C183" s="41" t="s">
        <v>386</v>
      </c>
      <c r="D183" s="51" t="s">
        <v>105</v>
      </c>
      <c r="E183" s="64">
        <v>41093</v>
      </c>
      <c r="F183" s="53">
        <f t="shared" si="34"/>
        <v>50133.46</v>
      </c>
      <c r="I183" s="100"/>
    </row>
    <row r="184" spans="2:9" x14ac:dyDescent="0.3">
      <c r="B184" s="61">
        <f t="shared" si="35"/>
        <v>152</v>
      </c>
      <c r="C184" s="41" t="s">
        <v>387</v>
      </c>
      <c r="D184" s="51" t="s">
        <v>105</v>
      </c>
      <c r="E184" s="64">
        <v>29133</v>
      </c>
      <c r="F184" s="53">
        <f t="shared" si="34"/>
        <v>35542.26</v>
      </c>
      <c r="I184" s="100"/>
    </row>
    <row r="185" spans="2:9" x14ac:dyDescent="0.3">
      <c r="B185" s="61">
        <f t="shared" si="35"/>
        <v>153</v>
      </c>
      <c r="C185" s="41" t="s">
        <v>388</v>
      </c>
      <c r="D185" s="51" t="s">
        <v>105</v>
      </c>
      <c r="E185" s="64">
        <v>16824</v>
      </c>
      <c r="F185" s="53">
        <f t="shared" si="34"/>
        <v>20525.28</v>
      </c>
      <c r="I185" s="100"/>
    </row>
    <row r="186" spans="2:9" x14ac:dyDescent="0.3">
      <c r="B186" s="61">
        <f t="shared" si="35"/>
        <v>154</v>
      </c>
      <c r="C186" s="41" t="s">
        <v>389</v>
      </c>
      <c r="D186" s="51" t="s">
        <v>105</v>
      </c>
      <c r="E186" s="64">
        <v>10457</v>
      </c>
      <c r="F186" s="53">
        <f t="shared" si="34"/>
        <v>12757.539999999999</v>
      </c>
      <c r="I186" s="100"/>
    </row>
    <row r="187" spans="2:9" x14ac:dyDescent="0.3">
      <c r="C187" s="63" t="s">
        <v>357</v>
      </c>
      <c r="E187" s="66"/>
      <c r="F187" s="66"/>
      <c r="I187" s="100"/>
    </row>
    <row r="188" spans="2:9" x14ac:dyDescent="0.3">
      <c r="B188" s="61">
        <f>B186+1</f>
        <v>155</v>
      </c>
      <c r="C188" s="95" t="s">
        <v>237</v>
      </c>
      <c r="D188" s="51" t="s">
        <v>105</v>
      </c>
      <c r="E188" s="52">
        <v>12315</v>
      </c>
      <c r="F188" s="53">
        <f t="shared" ref="F188:F195" si="36">E188*1.22</f>
        <v>15024.3</v>
      </c>
      <c r="I188" s="100"/>
    </row>
    <row r="189" spans="2:9" x14ac:dyDescent="0.3">
      <c r="B189" s="61">
        <f t="shared" ref="B189:B195" si="37">B188+1</f>
        <v>156</v>
      </c>
      <c r="C189" s="95" t="s">
        <v>238</v>
      </c>
      <c r="D189" s="51" t="s">
        <v>105</v>
      </c>
      <c r="E189" s="52">
        <v>9566</v>
      </c>
      <c r="F189" s="53">
        <f t="shared" si="36"/>
        <v>11670.52</v>
      </c>
      <c r="I189" s="100"/>
    </row>
    <row r="190" spans="2:9" x14ac:dyDescent="0.3">
      <c r="B190" s="61">
        <f t="shared" si="37"/>
        <v>157</v>
      </c>
      <c r="C190" s="95" t="s">
        <v>239</v>
      </c>
      <c r="D190" s="51" t="s">
        <v>105</v>
      </c>
      <c r="E190" s="52">
        <v>8356</v>
      </c>
      <c r="F190" s="53">
        <f t="shared" si="36"/>
        <v>10194.32</v>
      </c>
      <c r="I190" s="100"/>
    </row>
    <row r="191" spans="2:9" x14ac:dyDescent="0.3">
      <c r="B191" s="61">
        <f t="shared" si="37"/>
        <v>158</v>
      </c>
      <c r="C191" s="95" t="s">
        <v>240</v>
      </c>
      <c r="D191" s="51" t="s">
        <v>105</v>
      </c>
      <c r="E191" s="52">
        <v>6696</v>
      </c>
      <c r="F191" s="53">
        <f t="shared" si="36"/>
        <v>8169.12</v>
      </c>
      <c r="I191" s="100"/>
    </row>
    <row r="192" spans="2:9" x14ac:dyDescent="0.3">
      <c r="B192" s="61">
        <f t="shared" si="37"/>
        <v>159</v>
      </c>
      <c r="C192" s="95" t="s">
        <v>241</v>
      </c>
      <c r="D192" s="51" t="s">
        <v>105</v>
      </c>
      <c r="E192" s="52">
        <v>5165</v>
      </c>
      <c r="F192" s="53">
        <f t="shared" si="36"/>
        <v>6301.3</v>
      </c>
      <c r="I192" s="100"/>
    </row>
    <row r="193" spans="2:9" x14ac:dyDescent="0.3">
      <c r="B193" s="61">
        <f t="shared" si="37"/>
        <v>160</v>
      </c>
      <c r="C193" s="95" t="s">
        <v>242</v>
      </c>
      <c r="D193" s="51" t="s">
        <v>105</v>
      </c>
      <c r="E193" s="52">
        <v>3824</v>
      </c>
      <c r="F193" s="53">
        <f t="shared" si="36"/>
        <v>4665.28</v>
      </c>
      <c r="I193" s="100"/>
    </row>
    <row r="194" spans="2:9" x14ac:dyDescent="0.3">
      <c r="B194" s="61">
        <f t="shared" si="37"/>
        <v>161</v>
      </c>
      <c r="C194" s="95" t="s">
        <v>243</v>
      </c>
      <c r="D194" s="51" t="s">
        <v>105</v>
      </c>
      <c r="E194" s="52">
        <v>3219</v>
      </c>
      <c r="F194" s="53">
        <f t="shared" si="36"/>
        <v>3927.18</v>
      </c>
      <c r="I194" s="100"/>
    </row>
    <row r="195" spans="2:9" x14ac:dyDescent="0.3">
      <c r="B195" s="61">
        <f t="shared" si="37"/>
        <v>162</v>
      </c>
      <c r="C195" s="95" t="s">
        <v>244</v>
      </c>
      <c r="D195" s="51" t="s">
        <v>105</v>
      </c>
      <c r="E195" s="52">
        <v>2820</v>
      </c>
      <c r="F195" s="53">
        <f t="shared" si="36"/>
        <v>3440.4</v>
      </c>
      <c r="I195" s="100"/>
    </row>
    <row r="196" spans="2:9" x14ac:dyDescent="0.3">
      <c r="C196" s="63" t="s">
        <v>417</v>
      </c>
      <c r="E196" s="66"/>
      <c r="F196" s="66"/>
      <c r="I196" s="100"/>
    </row>
    <row r="197" spans="2:9" x14ac:dyDescent="0.3">
      <c r="B197" s="61">
        <f>B195+1</f>
        <v>163</v>
      </c>
      <c r="C197" s="41" t="s">
        <v>390</v>
      </c>
      <c r="D197" s="51" t="s">
        <v>105</v>
      </c>
      <c r="E197" s="64">
        <v>47816</v>
      </c>
      <c r="F197" s="53">
        <f t="shared" ref="F197:F204" si="38">E197*1.22</f>
        <v>58335.519999999997</v>
      </c>
      <c r="I197" s="100"/>
    </row>
    <row r="198" spans="2:9" x14ac:dyDescent="0.3">
      <c r="B198" s="61">
        <f t="shared" ref="B198:B204" si="39">B197+1</f>
        <v>164</v>
      </c>
      <c r="C198" s="41" t="s">
        <v>391</v>
      </c>
      <c r="D198" s="51" t="s">
        <v>105</v>
      </c>
      <c r="E198" s="64">
        <v>31895</v>
      </c>
      <c r="F198" s="53">
        <f t="shared" si="38"/>
        <v>38911.9</v>
      </c>
      <c r="I198" s="100"/>
    </row>
    <row r="199" spans="2:9" x14ac:dyDescent="0.3">
      <c r="B199" s="61">
        <f t="shared" si="39"/>
        <v>165</v>
      </c>
      <c r="C199" s="41" t="s">
        <v>392</v>
      </c>
      <c r="D199" s="51" t="s">
        <v>105</v>
      </c>
      <c r="E199" s="64">
        <v>29204</v>
      </c>
      <c r="F199" s="53">
        <f t="shared" si="38"/>
        <v>35628.879999999997</v>
      </c>
      <c r="I199" s="100"/>
    </row>
    <row r="200" spans="2:9" x14ac:dyDescent="0.3">
      <c r="B200" s="61">
        <f t="shared" si="39"/>
        <v>166</v>
      </c>
      <c r="C200" s="41" t="s">
        <v>393</v>
      </c>
      <c r="D200" s="51" t="s">
        <v>105</v>
      </c>
      <c r="E200" s="64">
        <v>23179</v>
      </c>
      <c r="F200" s="53">
        <f t="shared" si="38"/>
        <v>28278.38</v>
      </c>
      <c r="I200" s="100"/>
    </row>
    <row r="201" spans="2:9" x14ac:dyDescent="0.3">
      <c r="B201" s="61">
        <f t="shared" si="39"/>
        <v>167</v>
      </c>
      <c r="C201" s="41" t="s">
        <v>394</v>
      </c>
      <c r="D201" s="51" t="s">
        <v>105</v>
      </c>
      <c r="E201" s="64">
        <v>13841</v>
      </c>
      <c r="F201" s="53">
        <f t="shared" si="38"/>
        <v>16886.02</v>
      </c>
      <c r="I201" s="100"/>
    </row>
    <row r="202" spans="2:9" x14ac:dyDescent="0.3">
      <c r="B202" s="61">
        <f t="shared" si="39"/>
        <v>168</v>
      </c>
      <c r="C202" s="41" t="s">
        <v>395</v>
      </c>
      <c r="D202" s="51" t="s">
        <v>105</v>
      </c>
      <c r="E202" s="64">
        <v>10021</v>
      </c>
      <c r="F202" s="53">
        <f t="shared" si="38"/>
        <v>12225.619999999999</v>
      </c>
      <c r="I202" s="100"/>
    </row>
    <row r="203" spans="2:9" x14ac:dyDescent="0.3">
      <c r="B203" s="61">
        <f t="shared" si="39"/>
        <v>169</v>
      </c>
      <c r="C203" s="41" t="s">
        <v>396</v>
      </c>
      <c r="D203" s="51" t="s">
        <v>105</v>
      </c>
      <c r="E203" s="64">
        <v>6927</v>
      </c>
      <c r="F203" s="53">
        <f t="shared" si="38"/>
        <v>8450.94</v>
      </c>
      <c r="I203" s="100"/>
    </row>
    <row r="204" spans="2:9" x14ac:dyDescent="0.3">
      <c r="B204" s="61">
        <f t="shared" si="39"/>
        <v>170</v>
      </c>
      <c r="C204" s="41" t="s">
        <v>397</v>
      </c>
      <c r="D204" s="51" t="s">
        <v>105</v>
      </c>
      <c r="E204" s="64">
        <v>5974</v>
      </c>
      <c r="F204" s="53">
        <f t="shared" si="38"/>
        <v>7288.28</v>
      </c>
      <c r="I204" s="100"/>
    </row>
    <row r="205" spans="2:9" x14ac:dyDescent="0.3">
      <c r="C205" s="63" t="s">
        <v>284</v>
      </c>
      <c r="E205" s="66"/>
      <c r="F205" s="66"/>
      <c r="I205" s="100"/>
    </row>
    <row r="206" spans="2:9" x14ac:dyDescent="0.3">
      <c r="B206" s="61">
        <f>B204+1</f>
        <v>171</v>
      </c>
      <c r="C206" s="95" t="s">
        <v>269</v>
      </c>
      <c r="D206" s="51" t="s">
        <v>105</v>
      </c>
      <c r="E206" s="52">
        <v>47881</v>
      </c>
      <c r="F206" s="53">
        <f t="shared" ref="F206:F236" si="40">E206*1.22</f>
        <v>58414.82</v>
      </c>
      <c r="I206" s="100"/>
    </row>
    <row r="207" spans="2:9" x14ac:dyDescent="0.3">
      <c r="B207" s="61">
        <f t="shared" ref="B207:B225" si="41">B206+1</f>
        <v>172</v>
      </c>
      <c r="C207" s="95" t="s">
        <v>270</v>
      </c>
      <c r="D207" s="51" t="s">
        <v>105</v>
      </c>
      <c r="E207" s="52">
        <v>41998</v>
      </c>
      <c r="F207" s="53">
        <f t="shared" si="40"/>
        <v>51237.56</v>
      </c>
      <c r="I207" s="100"/>
    </row>
    <row r="208" spans="2:9" x14ac:dyDescent="0.3">
      <c r="B208" s="61">
        <f t="shared" si="41"/>
        <v>173</v>
      </c>
      <c r="C208" s="95" t="s">
        <v>271</v>
      </c>
      <c r="D208" s="51" t="s">
        <v>105</v>
      </c>
      <c r="E208" s="52">
        <v>28525</v>
      </c>
      <c r="F208" s="53">
        <f t="shared" si="40"/>
        <v>34800.5</v>
      </c>
      <c r="I208" s="100"/>
    </row>
    <row r="209" spans="2:9" x14ac:dyDescent="0.3">
      <c r="B209" s="61">
        <f t="shared" si="41"/>
        <v>174</v>
      </c>
      <c r="C209" s="95" t="s">
        <v>272</v>
      </c>
      <c r="D209" s="51" t="s">
        <v>105</v>
      </c>
      <c r="E209" s="52">
        <v>16593</v>
      </c>
      <c r="F209" s="53">
        <f t="shared" si="40"/>
        <v>20243.46</v>
      </c>
      <c r="I209" s="100"/>
    </row>
    <row r="210" spans="2:9" x14ac:dyDescent="0.3">
      <c r="B210" s="61">
        <f t="shared" si="41"/>
        <v>175</v>
      </c>
      <c r="C210" s="95" t="s">
        <v>273</v>
      </c>
      <c r="D210" s="51" t="s">
        <v>105</v>
      </c>
      <c r="E210" s="52">
        <v>14336</v>
      </c>
      <c r="F210" s="53">
        <f t="shared" si="40"/>
        <v>17489.919999999998</v>
      </c>
      <c r="I210" s="100"/>
    </row>
    <row r="211" spans="2:9" x14ac:dyDescent="0.3">
      <c r="B211" s="61">
        <f t="shared" si="41"/>
        <v>176</v>
      </c>
      <c r="C211" s="95" t="s">
        <v>274</v>
      </c>
      <c r="D211" s="51" t="s">
        <v>105</v>
      </c>
      <c r="E211" s="52">
        <v>18085</v>
      </c>
      <c r="F211" s="53">
        <f t="shared" si="40"/>
        <v>22063.7</v>
      </c>
      <c r="I211" s="100"/>
    </row>
    <row r="212" spans="2:9" x14ac:dyDescent="0.3">
      <c r="B212" s="61">
        <f t="shared" si="41"/>
        <v>177</v>
      </c>
      <c r="C212" s="95" t="s">
        <v>275</v>
      </c>
      <c r="D212" s="51" t="s">
        <v>105</v>
      </c>
      <c r="E212" s="52">
        <v>11641</v>
      </c>
      <c r="F212" s="53">
        <f t="shared" si="40"/>
        <v>14202.02</v>
      </c>
      <c r="I212" s="100"/>
    </row>
    <row r="213" spans="2:9" x14ac:dyDescent="0.3">
      <c r="B213" s="61">
        <f t="shared" si="41"/>
        <v>178</v>
      </c>
      <c r="C213" s="95" t="s">
        <v>477</v>
      </c>
      <c r="D213" s="51"/>
      <c r="E213" s="52">
        <v>11641</v>
      </c>
      <c r="F213" s="53">
        <f t="shared" si="40"/>
        <v>14202.02</v>
      </c>
      <c r="I213" s="100"/>
    </row>
    <row r="214" spans="2:9" x14ac:dyDescent="0.3">
      <c r="B214" s="61">
        <f t="shared" si="41"/>
        <v>179</v>
      </c>
      <c r="C214" s="95" t="s">
        <v>276</v>
      </c>
      <c r="D214" s="51" t="s">
        <v>105</v>
      </c>
      <c r="E214" s="52">
        <v>8581</v>
      </c>
      <c r="F214" s="53">
        <f t="shared" si="40"/>
        <v>10468.82</v>
      </c>
      <c r="I214" s="100"/>
    </row>
    <row r="215" spans="2:9" x14ac:dyDescent="0.3">
      <c r="B215" s="61">
        <f t="shared" si="41"/>
        <v>180</v>
      </c>
      <c r="C215" s="95" t="s">
        <v>478</v>
      </c>
      <c r="D215" s="51"/>
      <c r="E215" s="52">
        <v>8581</v>
      </c>
      <c r="F215" s="53">
        <f t="shared" si="40"/>
        <v>10468.82</v>
      </c>
      <c r="I215" s="100"/>
    </row>
    <row r="216" spans="2:9" x14ac:dyDescent="0.3">
      <c r="B216" s="61"/>
      <c r="C216" s="95" t="s">
        <v>530</v>
      </c>
      <c r="D216" s="51"/>
      <c r="E216" s="52">
        <v>7223</v>
      </c>
      <c r="F216" s="53">
        <f t="shared" si="40"/>
        <v>8812.06</v>
      </c>
      <c r="I216" s="100"/>
    </row>
    <row r="217" spans="2:9" x14ac:dyDescent="0.3">
      <c r="B217" s="61">
        <f>B215+1</f>
        <v>181</v>
      </c>
      <c r="C217" s="95" t="s">
        <v>277</v>
      </c>
      <c r="D217" s="51" t="s">
        <v>105</v>
      </c>
      <c r="E217" s="52">
        <v>5626</v>
      </c>
      <c r="F217" s="53">
        <f t="shared" si="40"/>
        <v>6863.72</v>
      </c>
      <c r="I217" s="100"/>
    </row>
    <row r="218" spans="2:9" x14ac:dyDescent="0.3">
      <c r="B218" s="61">
        <f t="shared" si="41"/>
        <v>182</v>
      </c>
      <c r="C218" s="95" t="s">
        <v>278</v>
      </c>
      <c r="D218" s="51" t="s">
        <v>105</v>
      </c>
      <c r="E218" s="52">
        <v>7223</v>
      </c>
      <c r="F218" s="53">
        <f t="shared" si="40"/>
        <v>8812.06</v>
      </c>
      <c r="I218" s="100"/>
    </row>
    <row r="219" spans="2:9" x14ac:dyDescent="0.3">
      <c r="B219" s="61"/>
      <c r="C219" s="95" t="s">
        <v>531</v>
      </c>
      <c r="D219" s="51"/>
      <c r="E219" s="52">
        <v>4139</v>
      </c>
      <c r="F219" s="53">
        <f t="shared" si="40"/>
        <v>5049.58</v>
      </c>
      <c r="I219" s="100"/>
    </row>
    <row r="220" spans="2:9" x14ac:dyDescent="0.3">
      <c r="B220" s="61">
        <f>B218+1</f>
        <v>183</v>
      </c>
      <c r="C220" s="95" t="s">
        <v>279</v>
      </c>
      <c r="D220" s="51" t="s">
        <v>105</v>
      </c>
      <c r="E220" s="52">
        <v>4139</v>
      </c>
      <c r="F220" s="53">
        <f t="shared" si="40"/>
        <v>5049.58</v>
      </c>
      <c r="I220" s="100"/>
    </row>
    <row r="221" spans="2:9" x14ac:dyDescent="0.3">
      <c r="B221" s="61"/>
      <c r="C221" s="95" t="s">
        <v>532</v>
      </c>
      <c r="D221" s="51"/>
      <c r="E221" s="52">
        <v>4516</v>
      </c>
      <c r="F221" s="53">
        <f t="shared" si="40"/>
        <v>5509.5199999999995</v>
      </c>
      <c r="I221" s="100"/>
    </row>
    <row r="222" spans="2:9" x14ac:dyDescent="0.3">
      <c r="B222" s="61">
        <f>B220+1</f>
        <v>184</v>
      </c>
      <c r="C222" s="55" t="s">
        <v>472</v>
      </c>
      <c r="D222" s="51" t="s">
        <v>105</v>
      </c>
      <c r="E222" s="52">
        <v>4516</v>
      </c>
      <c r="F222" s="53">
        <f t="shared" si="40"/>
        <v>5509.5199999999995</v>
      </c>
      <c r="I222" s="100"/>
    </row>
    <row r="223" spans="2:9" x14ac:dyDescent="0.3">
      <c r="B223" s="61">
        <f t="shared" si="41"/>
        <v>185</v>
      </c>
      <c r="C223" s="55" t="s">
        <v>473</v>
      </c>
      <c r="D223" s="51" t="s">
        <v>105</v>
      </c>
      <c r="E223" s="52">
        <v>4516</v>
      </c>
      <c r="F223" s="53">
        <f t="shared" si="40"/>
        <v>5509.5199999999995</v>
      </c>
      <c r="I223" s="100"/>
    </row>
    <row r="224" spans="2:9" x14ac:dyDescent="0.3">
      <c r="B224" s="61">
        <f t="shared" si="41"/>
        <v>186</v>
      </c>
      <c r="C224" s="95" t="s">
        <v>280</v>
      </c>
      <c r="D224" s="51" t="s">
        <v>105</v>
      </c>
      <c r="E224" s="52">
        <v>2773</v>
      </c>
      <c r="F224" s="53">
        <f t="shared" si="40"/>
        <v>3383.06</v>
      </c>
      <c r="I224" s="100"/>
    </row>
    <row r="225" spans="2:9" x14ac:dyDescent="0.3">
      <c r="B225" s="61">
        <f t="shared" si="41"/>
        <v>187</v>
      </c>
      <c r="C225" s="95" t="s">
        <v>479</v>
      </c>
      <c r="D225" s="51"/>
      <c r="E225" s="52">
        <v>2773</v>
      </c>
      <c r="F225" s="53">
        <f t="shared" si="40"/>
        <v>3383.06</v>
      </c>
      <c r="I225" s="100"/>
    </row>
    <row r="226" spans="2:9" x14ac:dyDescent="0.3">
      <c r="B226" s="61">
        <f>B224+1</f>
        <v>187</v>
      </c>
      <c r="C226" s="95" t="s">
        <v>281</v>
      </c>
      <c r="D226" s="51" t="s">
        <v>105</v>
      </c>
      <c r="E226" s="52">
        <v>2886</v>
      </c>
      <c r="F226" s="53">
        <f t="shared" si="40"/>
        <v>3520.92</v>
      </c>
      <c r="I226" s="100"/>
    </row>
    <row r="227" spans="2:9" x14ac:dyDescent="0.3">
      <c r="B227" s="61"/>
      <c r="C227" s="95" t="s">
        <v>538</v>
      </c>
      <c r="D227" s="51"/>
      <c r="E227" s="52">
        <f>E212</f>
        <v>11641</v>
      </c>
      <c r="F227" s="53">
        <f t="shared" si="40"/>
        <v>14202.02</v>
      </c>
      <c r="I227" s="100"/>
    </row>
    <row r="228" spans="2:9" x14ac:dyDescent="0.3">
      <c r="B228" s="61"/>
      <c r="C228" s="95" t="s">
        <v>539</v>
      </c>
      <c r="D228" s="51"/>
      <c r="E228" s="52">
        <f>E214</f>
        <v>8581</v>
      </c>
      <c r="F228" s="53">
        <f t="shared" si="40"/>
        <v>10468.82</v>
      </c>
      <c r="I228" s="100"/>
    </row>
    <row r="229" spans="2:9" x14ac:dyDescent="0.3">
      <c r="B229" s="61"/>
      <c r="C229" s="95" t="s">
        <v>540</v>
      </c>
      <c r="D229" s="51"/>
      <c r="E229" s="52">
        <f>E217</f>
        <v>5626</v>
      </c>
      <c r="F229" s="53">
        <f t="shared" si="40"/>
        <v>6863.72</v>
      </c>
      <c r="I229" s="100"/>
    </row>
    <row r="230" spans="2:9" x14ac:dyDescent="0.3">
      <c r="B230" s="61"/>
      <c r="C230" s="95" t="s">
        <v>541</v>
      </c>
      <c r="D230" s="51"/>
      <c r="E230" s="52">
        <f>E218</f>
        <v>7223</v>
      </c>
      <c r="F230" s="53">
        <f t="shared" si="40"/>
        <v>8812.06</v>
      </c>
      <c r="I230" s="100"/>
    </row>
    <row r="231" spans="2:9" x14ac:dyDescent="0.3">
      <c r="B231" s="61"/>
      <c r="C231" s="95" t="s">
        <v>542</v>
      </c>
      <c r="D231" s="51"/>
      <c r="E231" s="52">
        <f>E219</f>
        <v>4139</v>
      </c>
      <c r="F231" s="53">
        <f t="shared" si="40"/>
        <v>5049.58</v>
      </c>
      <c r="I231" s="100"/>
    </row>
    <row r="232" spans="2:9" x14ac:dyDescent="0.3">
      <c r="B232" s="61"/>
      <c r="C232" s="95" t="s">
        <v>543</v>
      </c>
      <c r="D232" s="51"/>
      <c r="E232" s="52">
        <f>E222</f>
        <v>4516</v>
      </c>
      <c r="F232" s="53">
        <f t="shared" si="40"/>
        <v>5509.5199999999995</v>
      </c>
      <c r="I232" s="100"/>
    </row>
    <row r="233" spans="2:9" x14ac:dyDescent="0.3">
      <c r="B233" s="61"/>
      <c r="C233" s="95" t="s">
        <v>544</v>
      </c>
      <c r="D233" s="51"/>
      <c r="E233" s="52">
        <f>E224</f>
        <v>2773</v>
      </c>
      <c r="F233" s="53">
        <f t="shared" si="40"/>
        <v>3383.06</v>
      </c>
      <c r="I233" s="100"/>
    </row>
    <row r="234" spans="2:9" x14ac:dyDescent="0.3">
      <c r="B234" s="61"/>
      <c r="C234" s="95" t="s">
        <v>545</v>
      </c>
      <c r="D234" s="51"/>
      <c r="E234" s="52">
        <f>E226</f>
        <v>2886</v>
      </c>
      <c r="F234" s="53">
        <f t="shared" si="40"/>
        <v>3520.92</v>
      </c>
      <c r="I234" s="100"/>
    </row>
    <row r="235" spans="2:9" x14ac:dyDescent="0.3">
      <c r="B235" s="61"/>
      <c r="C235" s="95" t="s">
        <v>546</v>
      </c>
      <c r="D235" s="51"/>
      <c r="E235" s="52">
        <f>E236</f>
        <v>1464</v>
      </c>
      <c r="F235" s="53">
        <f t="shared" si="40"/>
        <v>1786.08</v>
      </c>
      <c r="I235" s="100"/>
    </row>
    <row r="236" spans="2:9" x14ac:dyDescent="0.3">
      <c r="B236" s="61">
        <f>B226+1</f>
        <v>188</v>
      </c>
      <c r="C236" s="95" t="s">
        <v>282</v>
      </c>
      <c r="D236" s="51" t="s">
        <v>105</v>
      </c>
      <c r="E236" s="52">
        <v>1464</v>
      </c>
      <c r="F236" s="53">
        <f t="shared" si="40"/>
        <v>1786.08</v>
      </c>
      <c r="I236" s="100"/>
    </row>
    <row r="237" spans="2:9" x14ac:dyDescent="0.3">
      <c r="C237" s="63" t="s">
        <v>321</v>
      </c>
      <c r="E237" s="66"/>
      <c r="F237" s="66"/>
      <c r="I237" s="100"/>
    </row>
    <row r="238" spans="2:9" x14ac:dyDescent="0.3">
      <c r="B238" s="61">
        <f>B236+1</f>
        <v>189</v>
      </c>
      <c r="C238" s="95" t="s">
        <v>184</v>
      </c>
      <c r="D238" s="51" t="s">
        <v>105</v>
      </c>
      <c r="E238" s="52">
        <v>220113</v>
      </c>
      <c r="F238" s="53">
        <f t="shared" ref="F238:F246" si="42">E238*1.22</f>
        <v>268537.86</v>
      </c>
      <c r="I238" s="100"/>
    </row>
    <row r="239" spans="2:9" x14ac:dyDescent="0.3">
      <c r="B239" s="61">
        <f t="shared" ref="B239:B246" si="43">B238+1</f>
        <v>190</v>
      </c>
      <c r="C239" s="95" t="s">
        <v>62</v>
      </c>
      <c r="D239" s="51" t="s">
        <v>105</v>
      </c>
      <c r="E239" s="52">
        <v>284828</v>
      </c>
      <c r="F239" s="53">
        <f t="shared" si="42"/>
        <v>347490.16</v>
      </c>
      <c r="I239" s="100"/>
    </row>
    <row r="240" spans="2:9" x14ac:dyDescent="0.3">
      <c r="B240" s="61">
        <f t="shared" si="43"/>
        <v>191</v>
      </c>
      <c r="C240" s="95" t="s">
        <v>63</v>
      </c>
      <c r="D240" s="51" t="s">
        <v>105</v>
      </c>
      <c r="E240" s="52">
        <v>206782</v>
      </c>
      <c r="F240" s="53">
        <f t="shared" si="42"/>
        <v>252274.04</v>
      </c>
      <c r="I240" s="100"/>
    </row>
    <row r="241" spans="2:9" x14ac:dyDescent="0.3">
      <c r="B241" s="61">
        <f t="shared" si="43"/>
        <v>192</v>
      </c>
      <c r="C241" s="95" t="s">
        <v>64</v>
      </c>
      <c r="D241" s="51" t="s">
        <v>105</v>
      </c>
      <c r="E241" s="52">
        <v>160142</v>
      </c>
      <c r="F241" s="53">
        <f t="shared" si="42"/>
        <v>195373.24</v>
      </c>
      <c r="I241" s="100"/>
    </row>
    <row r="242" spans="2:9" x14ac:dyDescent="0.3">
      <c r="B242" s="61">
        <f t="shared" si="43"/>
        <v>193</v>
      </c>
      <c r="C242" s="95" t="s">
        <v>65</v>
      </c>
      <c r="D242" s="51" t="s">
        <v>105</v>
      </c>
      <c r="E242" s="52">
        <v>122028</v>
      </c>
      <c r="F242" s="53">
        <f t="shared" si="42"/>
        <v>148874.16</v>
      </c>
      <c r="I242" s="100"/>
    </row>
    <row r="243" spans="2:9" x14ac:dyDescent="0.3">
      <c r="B243" s="61">
        <f t="shared" si="43"/>
        <v>194</v>
      </c>
      <c r="C243" s="95" t="s">
        <v>66</v>
      </c>
      <c r="D243" s="51" t="s">
        <v>105</v>
      </c>
      <c r="E243" s="52">
        <v>93340</v>
      </c>
      <c r="F243" s="53">
        <f t="shared" si="42"/>
        <v>113874.8</v>
      </c>
      <c r="I243" s="100"/>
    </row>
    <row r="244" spans="2:9" x14ac:dyDescent="0.3">
      <c r="B244" s="61">
        <f t="shared" si="43"/>
        <v>195</v>
      </c>
      <c r="C244" s="95" t="s">
        <v>67</v>
      </c>
      <c r="D244" s="51" t="s">
        <v>105</v>
      </c>
      <c r="E244" s="52">
        <v>54026</v>
      </c>
      <c r="F244" s="53">
        <f t="shared" si="42"/>
        <v>65911.72</v>
      </c>
      <c r="I244" s="100"/>
    </row>
    <row r="245" spans="2:9" x14ac:dyDescent="0.3">
      <c r="B245" s="61">
        <f t="shared" si="43"/>
        <v>196</v>
      </c>
      <c r="C245" s="95" t="s">
        <v>68</v>
      </c>
      <c r="D245" s="51" t="s">
        <v>105</v>
      </c>
      <c r="E245" s="52">
        <v>36409</v>
      </c>
      <c r="F245" s="53">
        <f t="shared" si="42"/>
        <v>44418.979999999996</v>
      </c>
      <c r="I245" s="100"/>
    </row>
    <row r="246" spans="2:9" x14ac:dyDescent="0.3">
      <c r="B246" s="61">
        <f t="shared" si="43"/>
        <v>197</v>
      </c>
      <c r="C246" s="95" t="s">
        <v>69</v>
      </c>
      <c r="D246" s="51" t="s">
        <v>105</v>
      </c>
      <c r="E246" s="52">
        <v>34275</v>
      </c>
      <c r="F246" s="53">
        <f t="shared" si="42"/>
        <v>41815.5</v>
      </c>
      <c r="I246" s="100"/>
    </row>
    <row r="247" spans="2:9" x14ac:dyDescent="0.3">
      <c r="C247" s="63" t="s">
        <v>461</v>
      </c>
      <c r="E247" s="66"/>
      <c r="F247" s="66"/>
      <c r="I247" s="100"/>
    </row>
    <row r="248" spans="2:9" x14ac:dyDescent="0.3">
      <c r="B248" s="61">
        <f>B246+1</f>
        <v>198</v>
      </c>
      <c r="C248" s="95" t="s">
        <v>453</v>
      </c>
      <c r="D248" s="51" t="s">
        <v>105</v>
      </c>
      <c r="E248" s="52">
        <v>83346</v>
      </c>
      <c r="F248" s="53">
        <f t="shared" ref="F248:F255" si="44">E248*1.22</f>
        <v>101682.12</v>
      </c>
      <c r="I248" s="100"/>
    </row>
    <row r="249" spans="2:9" x14ac:dyDescent="0.3">
      <c r="B249" s="61">
        <f t="shared" ref="B249:B255" si="45">B248+1</f>
        <v>199</v>
      </c>
      <c r="C249" s="95" t="s">
        <v>454</v>
      </c>
      <c r="D249" s="51" t="s">
        <v>105</v>
      </c>
      <c r="E249" s="52">
        <v>97568</v>
      </c>
      <c r="F249" s="53">
        <f t="shared" si="44"/>
        <v>119032.95999999999</v>
      </c>
      <c r="I249" s="100"/>
    </row>
    <row r="250" spans="2:9" x14ac:dyDescent="0.3">
      <c r="B250" s="61">
        <f t="shared" si="45"/>
        <v>200</v>
      </c>
      <c r="C250" s="95" t="s">
        <v>455</v>
      </c>
      <c r="D250" s="51" t="s">
        <v>105</v>
      </c>
      <c r="E250" s="52">
        <v>127666</v>
      </c>
      <c r="F250" s="53">
        <f t="shared" si="44"/>
        <v>155752.51999999999</v>
      </c>
      <c r="I250" s="100"/>
    </row>
    <row r="251" spans="2:9" x14ac:dyDescent="0.3">
      <c r="B251" s="61">
        <f t="shared" si="45"/>
        <v>201</v>
      </c>
      <c r="C251" s="95" t="s">
        <v>456</v>
      </c>
      <c r="D251" s="51" t="s">
        <v>105</v>
      </c>
      <c r="E251" s="52">
        <v>152986</v>
      </c>
      <c r="F251" s="53">
        <f t="shared" si="44"/>
        <v>186642.91999999998</v>
      </c>
      <c r="I251" s="100"/>
    </row>
    <row r="252" spans="2:9" x14ac:dyDescent="0.3">
      <c r="B252" s="61">
        <f t="shared" si="45"/>
        <v>202</v>
      </c>
      <c r="C252" s="95" t="s">
        <v>457</v>
      </c>
      <c r="D252" s="51" t="s">
        <v>105</v>
      </c>
      <c r="E252" s="52">
        <v>180029</v>
      </c>
      <c r="F252" s="53">
        <f t="shared" si="44"/>
        <v>219635.38</v>
      </c>
      <c r="I252" s="100"/>
    </row>
    <row r="253" spans="2:9" x14ac:dyDescent="0.3">
      <c r="B253" s="61">
        <f t="shared" si="45"/>
        <v>203</v>
      </c>
      <c r="C253" s="95" t="s">
        <v>458</v>
      </c>
      <c r="D253" s="51" t="s">
        <v>105</v>
      </c>
      <c r="E253" s="52">
        <v>224994</v>
      </c>
      <c r="F253" s="53">
        <f t="shared" si="44"/>
        <v>274492.68</v>
      </c>
      <c r="I253" s="100"/>
    </row>
    <row r="254" spans="2:9" x14ac:dyDescent="0.3">
      <c r="B254" s="61">
        <f t="shared" si="45"/>
        <v>204</v>
      </c>
      <c r="C254" s="95" t="s">
        <v>459</v>
      </c>
      <c r="D254" s="51" t="s">
        <v>105</v>
      </c>
      <c r="E254" s="52">
        <v>268432</v>
      </c>
      <c r="F254" s="53">
        <f t="shared" si="44"/>
        <v>327487.03999999998</v>
      </c>
      <c r="I254" s="100"/>
    </row>
    <row r="255" spans="2:9" x14ac:dyDescent="0.3">
      <c r="B255" s="61">
        <f t="shared" si="45"/>
        <v>205</v>
      </c>
      <c r="C255" s="95" t="s">
        <v>460</v>
      </c>
      <c r="D255" s="51" t="s">
        <v>105</v>
      </c>
      <c r="E255" s="52">
        <v>396110</v>
      </c>
      <c r="F255" s="53">
        <f t="shared" si="44"/>
        <v>483254.2</v>
      </c>
      <c r="I255" s="100"/>
    </row>
    <row r="256" spans="2:9" x14ac:dyDescent="0.3">
      <c r="C256" s="63" t="s">
        <v>322</v>
      </c>
      <c r="E256" s="66"/>
      <c r="F256" s="66"/>
      <c r="I256" s="100"/>
    </row>
    <row r="257" spans="2:9" x14ac:dyDescent="0.3">
      <c r="B257" s="61">
        <v>206</v>
      </c>
      <c r="C257" s="95" t="s">
        <v>95</v>
      </c>
      <c r="D257" s="51" t="s">
        <v>105</v>
      </c>
      <c r="E257" s="52">
        <v>589183</v>
      </c>
      <c r="F257" s="53">
        <f t="shared" ref="F257:F264" si="46">E257*1.22</f>
        <v>718803.26</v>
      </c>
      <c r="I257" s="100"/>
    </row>
    <row r="258" spans="2:9" x14ac:dyDescent="0.3">
      <c r="B258" s="61">
        <f t="shared" ref="B258:B264" si="47">B257+1</f>
        <v>207</v>
      </c>
      <c r="C258" s="95" t="s">
        <v>96</v>
      </c>
      <c r="D258" s="51" t="s">
        <v>105</v>
      </c>
      <c r="E258" s="52">
        <v>393192</v>
      </c>
      <c r="F258" s="53">
        <f t="shared" si="46"/>
        <v>479694.24</v>
      </c>
      <c r="I258" s="100"/>
    </row>
    <row r="259" spans="2:9" x14ac:dyDescent="0.3">
      <c r="B259" s="61">
        <f t="shared" si="47"/>
        <v>208</v>
      </c>
      <c r="C259" s="95" t="s">
        <v>97</v>
      </c>
      <c r="D259" s="51" t="s">
        <v>105</v>
      </c>
      <c r="E259" s="52">
        <v>297400</v>
      </c>
      <c r="F259" s="53">
        <f t="shared" si="46"/>
        <v>362828</v>
      </c>
      <c r="I259" s="100"/>
    </row>
    <row r="260" spans="2:9" x14ac:dyDescent="0.3">
      <c r="B260" s="61">
        <f t="shared" si="47"/>
        <v>209</v>
      </c>
      <c r="C260" s="95" t="s">
        <v>98</v>
      </c>
      <c r="D260" s="51" t="s">
        <v>105</v>
      </c>
      <c r="E260" s="52">
        <v>234316</v>
      </c>
      <c r="F260" s="53">
        <f t="shared" si="46"/>
        <v>285865.52</v>
      </c>
      <c r="I260" s="100"/>
    </row>
    <row r="261" spans="2:9" x14ac:dyDescent="0.3">
      <c r="B261" s="61">
        <f t="shared" si="47"/>
        <v>210</v>
      </c>
      <c r="C261" s="95" t="s">
        <v>99</v>
      </c>
      <c r="D261" s="51" t="s">
        <v>105</v>
      </c>
      <c r="E261" s="52">
        <v>189340</v>
      </c>
      <c r="F261" s="53">
        <f t="shared" si="46"/>
        <v>230994.8</v>
      </c>
      <c r="I261" s="100"/>
    </row>
    <row r="262" spans="2:9" x14ac:dyDescent="0.3">
      <c r="B262" s="61">
        <f t="shared" si="47"/>
        <v>211</v>
      </c>
      <c r="C262" s="95" t="s">
        <v>100</v>
      </c>
      <c r="D262" s="51" t="s">
        <v>105</v>
      </c>
      <c r="E262" s="52">
        <v>127847</v>
      </c>
      <c r="F262" s="53">
        <f t="shared" si="46"/>
        <v>155973.34</v>
      </c>
      <c r="I262" s="100"/>
    </row>
    <row r="263" spans="2:9" x14ac:dyDescent="0.3">
      <c r="B263" s="61">
        <f t="shared" si="47"/>
        <v>212</v>
      </c>
      <c r="C263" s="95" t="s">
        <v>101</v>
      </c>
      <c r="D263" s="51" t="s">
        <v>105</v>
      </c>
      <c r="E263" s="52">
        <v>79265</v>
      </c>
      <c r="F263" s="53">
        <f t="shared" si="46"/>
        <v>96703.3</v>
      </c>
      <c r="I263" s="100"/>
    </row>
    <row r="264" spans="2:9" x14ac:dyDescent="0.3">
      <c r="B264" s="61">
        <f t="shared" si="47"/>
        <v>213</v>
      </c>
      <c r="C264" s="95" t="s">
        <v>102</v>
      </c>
      <c r="D264" s="51" t="s">
        <v>105</v>
      </c>
      <c r="E264" s="52">
        <v>66252</v>
      </c>
      <c r="F264" s="53">
        <f t="shared" si="46"/>
        <v>80827.44</v>
      </c>
      <c r="I264" s="100"/>
    </row>
    <row r="265" spans="2:9" x14ac:dyDescent="0.3">
      <c r="C265" s="63" t="s">
        <v>323</v>
      </c>
      <c r="E265" s="66"/>
      <c r="F265" s="66"/>
      <c r="I265" s="100"/>
    </row>
    <row r="266" spans="2:9" x14ac:dyDescent="0.3">
      <c r="B266" s="61">
        <f>B264+1</f>
        <v>214</v>
      </c>
      <c r="C266" s="95" t="s">
        <v>185</v>
      </c>
      <c r="D266" s="51" t="s">
        <v>105</v>
      </c>
      <c r="E266" s="52">
        <v>76881</v>
      </c>
      <c r="F266" s="53">
        <f t="shared" ref="F266:F274" si="48">E266*1.22</f>
        <v>93794.819999999992</v>
      </c>
      <c r="I266" s="100"/>
    </row>
    <row r="267" spans="2:9" x14ac:dyDescent="0.3">
      <c r="B267" s="61">
        <f t="shared" ref="B267:B274" si="49">B266+1</f>
        <v>215</v>
      </c>
      <c r="C267" s="95" t="s">
        <v>70</v>
      </c>
      <c r="D267" s="51" t="s">
        <v>105</v>
      </c>
      <c r="E267" s="52">
        <v>39495</v>
      </c>
      <c r="F267" s="53">
        <f t="shared" si="48"/>
        <v>48183.9</v>
      </c>
      <c r="I267" s="100"/>
    </row>
    <row r="268" spans="2:9" x14ac:dyDescent="0.3">
      <c r="B268" s="61">
        <f t="shared" si="49"/>
        <v>216</v>
      </c>
      <c r="C268" s="95" t="s">
        <v>71</v>
      </c>
      <c r="D268" s="51" t="s">
        <v>105</v>
      </c>
      <c r="E268" s="52">
        <v>34564</v>
      </c>
      <c r="F268" s="53">
        <f t="shared" si="48"/>
        <v>42168.08</v>
      </c>
      <c r="I268" s="100"/>
    </row>
    <row r="269" spans="2:9" x14ac:dyDescent="0.3">
      <c r="B269" s="61">
        <f t="shared" si="49"/>
        <v>217</v>
      </c>
      <c r="C269" s="95" t="s">
        <v>72</v>
      </c>
      <c r="D269" s="51" t="s">
        <v>105</v>
      </c>
      <c r="E269" s="52">
        <v>30507</v>
      </c>
      <c r="F269" s="53">
        <f t="shared" si="48"/>
        <v>37218.54</v>
      </c>
      <c r="I269" s="100"/>
    </row>
    <row r="270" spans="2:9" x14ac:dyDescent="0.3">
      <c r="B270" s="61">
        <f t="shared" si="49"/>
        <v>218</v>
      </c>
      <c r="C270" s="95" t="s">
        <v>73</v>
      </c>
      <c r="D270" s="51" t="s">
        <v>105</v>
      </c>
      <c r="E270" s="52">
        <v>22075</v>
      </c>
      <c r="F270" s="53">
        <f t="shared" si="48"/>
        <v>26931.5</v>
      </c>
      <c r="I270" s="100"/>
    </row>
    <row r="271" spans="2:9" x14ac:dyDescent="0.3">
      <c r="B271" s="61">
        <f t="shared" si="49"/>
        <v>219</v>
      </c>
      <c r="C271" s="95" t="s">
        <v>74</v>
      </c>
      <c r="D271" s="51" t="s">
        <v>105</v>
      </c>
      <c r="E271" s="52">
        <v>20921</v>
      </c>
      <c r="F271" s="53">
        <f t="shared" si="48"/>
        <v>25523.62</v>
      </c>
      <c r="I271" s="100"/>
    </row>
    <row r="272" spans="2:9" x14ac:dyDescent="0.3">
      <c r="B272" s="61">
        <f t="shared" si="49"/>
        <v>220</v>
      </c>
      <c r="C272" s="48" t="s">
        <v>92</v>
      </c>
      <c r="D272" s="51" t="s">
        <v>105</v>
      </c>
      <c r="E272" s="52">
        <v>13029</v>
      </c>
      <c r="F272" s="53">
        <f t="shared" si="48"/>
        <v>15895.38</v>
      </c>
      <c r="I272" s="100"/>
    </row>
    <row r="273" spans="2:9" x14ac:dyDescent="0.3">
      <c r="B273" s="61">
        <f t="shared" si="49"/>
        <v>221</v>
      </c>
      <c r="C273" s="95" t="s">
        <v>75</v>
      </c>
      <c r="D273" s="51" t="s">
        <v>105</v>
      </c>
      <c r="E273" s="52">
        <v>10222</v>
      </c>
      <c r="F273" s="53">
        <f t="shared" si="48"/>
        <v>12470.84</v>
      </c>
      <c r="I273" s="100"/>
    </row>
    <row r="274" spans="2:9" x14ac:dyDescent="0.3">
      <c r="B274" s="61">
        <f t="shared" si="49"/>
        <v>222</v>
      </c>
      <c r="C274" s="95" t="s">
        <v>76</v>
      </c>
      <c r="D274" s="51" t="s">
        <v>105</v>
      </c>
      <c r="E274" s="52">
        <v>8979</v>
      </c>
      <c r="F274" s="53">
        <f t="shared" si="48"/>
        <v>10954.38</v>
      </c>
      <c r="I274" s="100"/>
    </row>
    <row r="275" spans="2:9" x14ac:dyDescent="0.3">
      <c r="C275" s="63" t="s">
        <v>324</v>
      </c>
      <c r="E275" s="66"/>
      <c r="F275" s="66"/>
      <c r="I275" s="100"/>
    </row>
    <row r="276" spans="2:9" x14ac:dyDescent="0.3">
      <c r="B276" s="61">
        <f>B274+1</f>
        <v>223</v>
      </c>
      <c r="C276" s="95" t="s">
        <v>133</v>
      </c>
      <c r="D276" s="51" t="s">
        <v>105</v>
      </c>
      <c r="E276" s="52">
        <v>268472</v>
      </c>
      <c r="F276" s="53">
        <f t="shared" ref="F276:F285" si="50">E276*1.22</f>
        <v>327535.83999999997</v>
      </c>
      <c r="I276" s="100"/>
    </row>
    <row r="277" spans="2:9" x14ac:dyDescent="0.3">
      <c r="B277" s="61">
        <f t="shared" ref="B277:B285" si="51">B276+1</f>
        <v>224</v>
      </c>
      <c r="C277" s="95" t="s">
        <v>134</v>
      </c>
      <c r="D277" s="51" t="s">
        <v>105</v>
      </c>
      <c r="E277" s="52">
        <v>221616</v>
      </c>
      <c r="F277" s="53">
        <f t="shared" si="50"/>
        <v>270371.52</v>
      </c>
      <c r="I277" s="100"/>
    </row>
    <row r="278" spans="2:9" x14ac:dyDescent="0.3">
      <c r="B278" s="61">
        <f t="shared" si="51"/>
        <v>225</v>
      </c>
      <c r="C278" s="95" t="s">
        <v>135</v>
      </c>
      <c r="D278" s="51" t="s">
        <v>105</v>
      </c>
      <c r="E278" s="52">
        <v>179937</v>
      </c>
      <c r="F278" s="53">
        <f t="shared" si="50"/>
        <v>219523.13999999998</v>
      </c>
      <c r="I278" s="100"/>
    </row>
    <row r="279" spans="2:9" x14ac:dyDescent="0.3">
      <c r="B279" s="61">
        <f t="shared" si="51"/>
        <v>226</v>
      </c>
      <c r="C279" s="95" t="s">
        <v>136</v>
      </c>
      <c r="D279" s="51" t="s">
        <v>105</v>
      </c>
      <c r="E279" s="52">
        <v>140319</v>
      </c>
      <c r="F279" s="53">
        <f t="shared" si="50"/>
        <v>171189.18</v>
      </c>
      <c r="I279" s="100"/>
    </row>
    <row r="280" spans="2:9" x14ac:dyDescent="0.3">
      <c r="B280" s="61">
        <f t="shared" si="51"/>
        <v>227</v>
      </c>
      <c r="C280" s="95" t="s">
        <v>137</v>
      </c>
      <c r="D280" s="51" t="s">
        <v>105</v>
      </c>
      <c r="E280" s="52">
        <v>86464</v>
      </c>
      <c r="F280" s="53">
        <f t="shared" si="50"/>
        <v>105486.08</v>
      </c>
      <c r="I280" s="100"/>
    </row>
    <row r="281" spans="2:9" x14ac:dyDescent="0.3">
      <c r="B281" s="61">
        <f t="shared" si="51"/>
        <v>228</v>
      </c>
      <c r="C281" s="95" t="s">
        <v>138</v>
      </c>
      <c r="D281" s="51" t="s">
        <v>105</v>
      </c>
      <c r="E281" s="52">
        <v>82128</v>
      </c>
      <c r="F281" s="53">
        <f t="shared" si="50"/>
        <v>100196.16</v>
      </c>
      <c r="I281" s="100"/>
    </row>
    <row r="282" spans="2:9" x14ac:dyDescent="0.3">
      <c r="B282" s="61">
        <f t="shared" si="51"/>
        <v>229</v>
      </c>
      <c r="C282" s="95" t="s">
        <v>139</v>
      </c>
      <c r="D282" s="51" t="s">
        <v>105</v>
      </c>
      <c r="E282" s="52">
        <v>56393</v>
      </c>
      <c r="F282" s="53">
        <f t="shared" si="50"/>
        <v>68799.459999999992</v>
      </c>
      <c r="I282" s="100"/>
    </row>
    <row r="283" spans="2:9" x14ac:dyDescent="0.3">
      <c r="B283" s="61">
        <f t="shared" si="51"/>
        <v>230</v>
      </c>
      <c r="C283" s="95" t="s">
        <v>140</v>
      </c>
      <c r="D283" s="51" t="s">
        <v>105</v>
      </c>
      <c r="E283" s="52">
        <v>48999</v>
      </c>
      <c r="F283" s="53">
        <f t="shared" si="50"/>
        <v>59778.78</v>
      </c>
      <c r="I283" s="100"/>
    </row>
    <row r="284" spans="2:9" x14ac:dyDescent="0.3">
      <c r="B284" s="61">
        <f t="shared" si="51"/>
        <v>231</v>
      </c>
      <c r="C284" s="95" t="s">
        <v>188</v>
      </c>
      <c r="D284" s="51" t="s">
        <v>105</v>
      </c>
      <c r="E284" s="52">
        <v>22115</v>
      </c>
      <c r="F284" s="53">
        <f t="shared" si="50"/>
        <v>26980.3</v>
      </c>
      <c r="I284" s="100"/>
    </row>
    <row r="285" spans="2:9" x14ac:dyDescent="0.3">
      <c r="B285" s="61">
        <f t="shared" si="51"/>
        <v>232</v>
      </c>
      <c r="C285" s="95" t="s">
        <v>426</v>
      </c>
      <c r="D285" s="51" t="s">
        <v>105</v>
      </c>
      <c r="E285" s="52">
        <v>15885</v>
      </c>
      <c r="F285" s="53">
        <f t="shared" si="50"/>
        <v>19379.7</v>
      </c>
      <c r="I285" s="100"/>
    </row>
    <row r="286" spans="2:9" x14ac:dyDescent="0.3">
      <c r="C286" s="63" t="s">
        <v>420</v>
      </c>
      <c r="E286" s="66"/>
      <c r="F286" s="66"/>
      <c r="I286" s="100"/>
    </row>
    <row r="287" spans="2:9" x14ac:dyDescent="0.3">
      <c r="B287" s="61">
        <f>B285+1</f>
        <v>233</v>
      </c>
      <c r="C287" s="41" t="s">
        <v>407</v>
      </c>
      <c r="D287" s="51" t="s">
        <v>105</v>
      </c>
      <c r="E287" s="64">
        <v>392280</v>
      </c>
      <c r="F287" s="53">
        <f t="shared" ref="F287:F296" si="52">E287*1.22</f>
        <v>478581.6</v>
      </c>
      <c r="I287" s="100"/>
    </row>
    <row r="288" spans="2:9" x14ac:dyDescent="0.3">
      <c r="B288" s="61">
        <f t="shared" ref="B288:B296" si="53">B287+1</f>
        <v>234</v>
      </c>
      <c r="C288" s="41" t="s">
        <v>408</v>
      </c>
      <c r="D288" s="51" t="s">
        <v>105</v>
      </c>
      <c r="E288" s="64">
        <v>341572</v>
      </c>
      <c r="F288" s="53">
        <f t="shared" si="52"/>
        <v>416717.83999999997</v>
      </c>
      <c r="I288" s="100"/>
    </row>
    <row r="289" spans="2:9" x14ac:dyDescent="0.3">
      <c r="B289" s="61">
        <f t="shared" si="53"/>
        <v>235</v>
      </c>
      <c r="C289" s="41" t="s">
        <v>409</v>
      </c>
      <c r="D289" s="51" t="s">
        <v>105</v>
      </c>
      <c r="E289" s="64">
        <v>298451</v>
      </c>
      <c r="F289" s="53">
        <f t="shared" si="52"/>
        <v>364110.22</v>
      </c>
      <c r="I289" s="100"/>
    </row>
    <row r="290" spans="2:9" x14ac:dyDescent="0.3">
      <c r="B290" s="61">
        <f t="shared" si="53"/>
        <v>236</v>
      </c>
      <c r="C290" s="41" t="s">
        <v>410</v>
      </c>
      <c r="D290" s="51" t="s">
        <v>105</v>
      </c>
      <c r="E290" s="64">
        <v>227720</v>
      </c>
      <c r="F290" s="53">
        <f t="shared" si="52"/>
        <v>277818.39999999997</v>
      </c>
      <c r="I290" s="100"/>
    </row>
    <row r="291" spans="2:9" x14ac:dyDescent="0.3">
      <c r="B291" s="61">
        <f t="shared" si="53"/>
        <v>237</v>
      </c>
      <c r="C291" s="41" t="s">
        <v>411</v>
      </c>
      <c r="D291" s="51" t="s">
        <v>105</v>
      </c>
      <c r="E291" s="64">
        <v>160627</v>
      </c>
      <c r="F291" s="53">
        <f t="shared" si="52"/>
        <v>195964.94</v>
      </c>
      <c r="I291" s="100"/>
    </row>
    <row r="292" spans="2:9" x14ac:dyDescent="0.3">
      <c r="B292" s="61">
        <f t="shared" si="53"/>
        <v>238</v>
      </c>
      <c r="C292" s="41" t="s">
        <v>412</v>
      </c>
      <c r="D292" s="51" t="s">
        <v>105</v>
      </c>
      <c r="E292" s="64">
        <v>116277</v>
      </c>
      <c r="F292" s="53">
        <f t="shared" si="52"/>
        <v>141857.94</v>
      </c>
      <c r="I292" s="100"/>
    </row>
    <row r="293" spans="2:9" x14ac:dyDescent="0.3">
      <c r="B293" s="61">
        <f t="shared" si="53"/>
        <v>239</v>
      </c>
      <c r="C293" s="41" t="s">
        <v>413</v>
      </c>
      <c r="D293" s="51" t="s">
        <v>105</v>
      </c>
      <c r="E293" s="64">
        <v>82325</v>
      </c>
      <c r="F293" s="53">
        <f t="shared" si="52"/>
        <v>100436.5</v>
      </c>
      <c r="I293" s="100"/>
    </row>
    <row r="294" spans="2:9" x14ac:dyDescent="0.3">
      <c r="B294" s="61">
        <f t="shared" si="53"/>
        <v>240</v>
      </c>
      <c r="C294" s="41" t="s">
        <v>414</v>
      </c>
      <c r="D294" s="51" t="s">
        <v>105</v>
      </c>
      <c r="E294" s="64">
        <v>64482</v>
      </c>
      <c r="F294" s="53">
        <f t="shared" si="52"/>
        <v>78668.039999999994</v>
      </c>
      <c r="I294" s="100"/>
    </row>
    <row r="295" spans="2:9" x14ac:dyDescent="0.3">
      <c r="B295" s="61">
        <f t="shared" si="53"/>
        <v>241</v>
      </c>
      <c r="C295" s="41" t="s">
        <v>415</v>
      </c>
      <c r="D295" s="51" t="s">
        <v>105</v>
      </c>
      <c r="E295" s="64">
        <v>37730</v>
      </c>
      <c r="F295" s="53">
        <f t="shared" si="52"/>
        <v>46030.6</v>
      </c>
      <c r="I295" s="100"/>
    </row>
    <row r="296" spans="2:9" x14ac:dyDescent="0.3">
      <c r="B296" s="61">
        <f t="shared" si="53"/>
        <v>242</v>
      </c>
      <c r="C296" s="41" t="s">
        <v>427</v>
      </c>
      <c r="D296" s="51" t="s">
        <v>105</v>
      </c>
      <c r="E296" s="64">
        <v>34563</v>
      </c>
      <c r="F296" s="53">
        <f t="shared" si="52"/>
        <v>42166.86</v>
      </c>
      <c r="I296" s="100"/>
    </row>
    <row r="297" spans="2:9" x14ac:dyDescent="0.3">
      <c r="C297" s="63" t="s">
        <v>480</v>
      </c>
      <c r="E297" s="66"/>
      <c r="F297" s="66"/>
      <c r="I297" s="100"/>
    </row>
    <row r="298" spans="2:9" x14ac:dyDescent="0.3">
      <c r="B298" s="61">
        <f>B295+1</f>
        <v>242</v>
      </c>
      <c r="C298" s="95" t="s">
        <v>533</v>
      </c>
      <c r="D298" s="51" t="s">
        <v>105</v>
      </c>
      <c r="E298" s="52">
        <v>793005</v>
      </c>
      <c r="F298" s="53">
        <f t="shared" ref="F298:F308" si="54">E298*1.22</f>
        <v>967466.1</v>
      </c>
      <c r="I298" s="100"/>
    </row>
    <row r="299" spans="2:9" x14ac:dyDescent="0.3">
      <c r="B299" s="61">
        <f>B296+1</f>
        <v>243</v>
      </c>
      <c r="C299" s="95" t="s">
        <v>481</v>
      </c>
      <c r="D299" s="51" t="s">
        <v>105</v>
      </c>
      <c r="E299" s="52">
        <v>409782</v>
      </c>
      <c r="F299" s="53">
        <f t="shared" si="54"/>
        <v>499934.04</v>
      </c>
      <c r="I299" s="100"/>
    </row>
    <row r="300" spans="2:9" x14ac:dyDescent="0.3">
      <c r="B300" s="61">
        <f>B299+1</f>
        <v>244</v>
      </c>
      <c r="C300" s="95" t="s">
        <v>482</v>
      </c>
      <c r="D300" s="51" t="s">
        <v>105</v>
      </c>
      <c r="E300" s="52">
        <v>310132</v>
      </c>
      <c r="F300" s="53">
        <f t="shared" si="54"/>
        <v>378361.04</v>
      </c>
      <c r="I300" s="100"/>
    </row>
    <row r="301" spans="2:9" x14ac:dyDescent="0.3">
      <c r="B301" s="61">
        <f t="shared" ref="B301:B308" si="55">B300+1</f>
        <v>245</v>
      </c>
      <c r="C301" s="95" t="s">
        <v>483</v>
      </c>
      <c r="D301" s="51" t="s">
        <v>105</v>
      </c>
      <c r="E301" s="52">
        <v>285550</v>
      </c>
      <c r="F301" s="53">
        <f t="shared" si="54"/>
        <v>348371</v>
      </c>
      <c r="I301" s="100"/>
    </row>
    <row r="302" spans="2:9" x14ac:dyDescent="0.3">
      <c r="B302" s="61">
        <f t="shared" si="55"/>
        <v>246</v>
      </c>
      <c r="C302" s="95" t="s">
        <v>484</v>
      </c>
      <c r="D302" s="51" t="s">
        <v>105</v>
      </c>
      <c r="E302" s="52">
        <v>205937</v>
      </c>
      <c r="F302" s="53">
        <f t="shared" si="54"/>
        <v>251243.13999999998</v>
      </c>
      <c r="I302" s="100"/>
    </row>
    <row r="303" spans="2:9" x14ac:dyDescent="0.3">
      <c r="B303" s="61">
        <f t="shared" si="55"/>
        <v>247</v>
      </c>
      <c r="C303" s="95" t="s">
        <v>485</v>
      </c>
      <c r="D303" s="51" t="s">
        <v>105</v>
      </c>
      <c r="E303" s="52">
        <v>156073</v>
      </c>
      <c r="F303" s="53">
        <f t="shared" si="54"/>
        <v>190409.06</v>
      </c>
      <c r="I303" s="100"/>
    </row>
    <row r="304" spans="2:9" x14ac:dyDescent="0.3">
      <c r="B304" s="61">
        <f t="shared" si="55"/>
        <v>248</v>
      </c>
      <c r="C304" s="95" t="s">
        <v>486</v>
      </c>
      <c r="D304" s="51" t="s">
        <v>105</v>
      </c>
      <c r="E304" s="52">
        <v>136348</v>
      </c>
      <c r="F304" s="53">
        <f t="shared" si="54"/>
        <v>166344.56</v>
      </c>
      <c r="I304" s="100"/>
    </row>
    <row r="305" spans="2:9" x14ac:dyDescent="0.3">
      <c r="B305" s="61">
        <f t="shared" si="55"/>
        <v>249</v>
      </c>
      <c r="C305" s="95" t="s">
        <v>487</v>
      </c>
      <c r="D305" s="51" t="s">
        <v>105</v>
      </c>
      <c r="E305" s="52">
        <v>96244</v>
      </c>
      <c r="F305" s="53">
        <f t="shared" si="54"/>
        <v>117417.68</v>
      </c>
      <c r="I305" s="100"/>
    </row>
    <row r="306" spans="2:9" x14ac:dyDescent="0.3">
      <c r="B306" s="61">
        <f t="shared" si="55"/>
        <v>250</v>
      </c>
      <c r="C306" s="95" t="s">
        <v>488</v>
      </c>
      <c r="D306" s="51" t="s">
        <v>105</v>
      </c>
      <c r="E306" s="52">
        <v>82794</v>
      </c>
      <c r="F306" s="53">
        <f t="shared" si="54"/>
        <v>101008.68</v>
      </c>
      <c r="I306" s="100"/>
    </row>
    <row r="307" spans="2:9" x14ac:dyDescent="0.3">
      <c r="B307" s="61">
        <f t="shared" si="55"/>
        <v>251</v>
      </c>
      <c r="C307" s="95" t="s">
        <v>518</v>
      </c>
      <c r="D307" s="51" t="s">
        <v>105</v>
      </c>
      <c r="E307" s="52">
        <v>39580</v>
      </c>
      <c r="F307" s="53">
        <f t="shared" si="54"/>
        <v>48287.6</v>
      </c>
      <c r="I307" s="100"/>
    </row>
    <row r="308" spans="2:9" x14ac:dyDescent="0.3">
      <c r="B308" s="61">
        <f t="shared" si="55"/>
        <v>252</v>
      </c>
      <c r="C308" s="95" t="s">
        <v>521</v>
      </c>
      <c r="D308" s="51" t="s">
        <v>105</v>
      </c>
      <c r="E308" s="52">
        <v>34731</v>
      </c>
      <c r="F308" s="53">
        <f t="shared" si="54"/>
        <v>42371.82</v>
      </c>
      <c r="I308" s="100"/>
    </row>
    <row r="309" spans="2:9" x14ac:dyDescent="0.3">
      <c r="C309" s="63" t="s">
        <v>325</v>
      </c>
      <c r="E309" s="66"/>
      <c r="F309" s="66"/>
      <c r="I309" s="100"/>
    </row>
    <row r="310" spans="2:9" x14ac:dyDescent="0.3">
      <c r="B310" s="61">
        <f>B308+1</f>
        <v>253</v>
      </c>
      <c r="C310" s="95" t="s">
        <v>125</v>
      </c>
      <c r="D310" s="51" t="s">
        <v>105</v>
      </c>
      <c r="E310" s="52">
        <v>523761</v>
      </c>
      <c r="F310" s="53">
        <f t="shared" ref="F310:F319" si="56">E310*1.22</f>
        <v>638988.42000000004</v>
      </c>
      <c r="I310" s="100"/>
    </row>
    <row r="311" spans="2:9" x14ac:dyDescent="0.3">
      <c r="B311" s="61">
        <f t="shared" ref="B311:B319" si="57">B310+1</f>
        <v>254</v>
      </c>
      <c r="C311" s="95" t="s">
        <v>126</v>
      </c>
      <c r="D311" s="51" t="s">
        <v>105</v>
      </c>
      <c r="E311" s="52">
        <v>396562</v>
      </c>
      <c r="F311" s="53">
        <f t="shared" si="56"/>
        <v>483805.64</v>
      </c>
      <c r="I311" s="100"/>
    </row>
    <row r="312" spans="2:9" x14ac:dyDescent="0.3">
      <c r="B312" s="61">
        <f t="shared" si="57"/>
        <v>255</v>
      </c>
      <c r="C312" s="95" t="s">
        <v>127</v>
      </c>
      <c r="D312" s="51" t="s">
        <v>105</v>
      </c>
      <c r="E312" s="52">
        <v>344414</v>
      </c>
      <c r="F312" s="53">
        <f t="shared" si="56"/>
        <v>420185.08</v>
      </c>
      <c r="I312" s="100"/>
    </row>
    <row r="313" spans="2:9" x14ac:dyDescent="0.3">
      <c r="B313" s="61">
        <f t="shared" si="57"/>
        <v>256</v>
      </c>
      <c r="C313" s="95" t="s">
        <v>128</v>
      </c>
      <c r="D313" s="51" t="s">
        <v>105</v>
      </c>
      <c r="E313" s="52">
        <v>266097</v>
      </c>
      <c r="F313" s="53">
        <f t="shared" si="56"/>
        <v>324638.33999999997</v>
      </c>
      <c r="I313" s="100"/>
    </row>
    <row r="314" spans="2:9" x14ac:dyDescent="0.3">
      <c r="B314" s="61">
        <f t="shared" si="57"/>
        <v>257</v>
      </c>
      <c r="C314" s="95" t="s">
        <v>129</v>
      </c>
      <c r="D314" s="51" t="s">
        <v>105</v>
      </c>
      <c r="E314" s="52">
        <v>193146</v>
      </c>
      <c r="F314" s="53">
        <f t="shared" si="56"/>
        <v>235638.12</v>
      </c>
      <c r="I314" s="100"/>
    </row>
    <row r="315" spans="2:9" x14ac:dyDescent="0.3">
      <c r="B315" s="61">
        <f t="shared" si="57"/>
        <v>258</v>
      </c>
      <c r="C315" s="95" t="s">
        <v>130</v>
      </c>
      <c r="D315" s="51" t="s">
        <v>105</v>
      </c>
      <c r="E315" s="52">
        <v>144856</v>
      </c>
      <c r="F315" s="53">
        <f t="shared" si="56"/>
        <v>176724.32</v>
      </c>
      <c r="I315" s="100"/>
    </row>
    <row r="316" spans="2:9" x14ac:dyDescent="0.3">
      <c r="B316" s="61">
        <f t="shared" si="57"/>
        <v>259</v>
      </c>
      <c r="C316" s="95" t="s">
        <v>131</v>
      </c>
      <c r="D316" s="51" t="s">
        <v>105</v>
      </c>
      <c r="E316" s="52">
        <v>115815</v>
      </c>
      <c r="F316" s="53">
        <f t="shared" si="56"/>
        <v>141294.29999999999</v>
      </c>
      <c r="I316" s="100"/>
    </row>
    <row r="317" spans="2:9" x14ac:dyDescent="0.3">
      <c r="B317" s="61">
        <f t="shared" si="57"/>
        <v>260</v>
      </c>
      <c r="C317" s="95" t="s">
        <v>132</v>
      </c>
      <c r="D317" s="51" t="s">
        <v>105</v>
      </c>
      <c r="E317" s="52">
        <v>92570</v>
      </c>
      <c r="F317" s="53">
        <f t="shared" si="56"/>
        <v>112935.4</v>
      </c>
      <c r="I317" s="100"/>
    </row>
    <row r="318" spans="2:9" x14ac:dyDescent="0.3">
      <c r="B318" s="61">
        <f t="shared" si="57"/>
        <v>261</v>
      </c>
      <c r="C318" s="95" t="s">
        <v>187</v>
      </c>
      <c r="D318" s="51" t="s">
        <v>105</v>
      </c>
      <c r="E318" s="52">
        <v>58911</v>
      </c>
      <c r="F318" s="53">
        <f t="shared" si="56"/>
        <v>71871.42</v>
      </c>
      <c r="I318" s="100"/>
    </row>
    <row r="319" spans="2:9" x14ac:dyDescent="0.3">
      <c r="B319" s="61">
        <f t="shared" si="57"/>
        <v>262</v>
      </c>
      <c r="C319" s="95" t="s">
        <v>428</v>
      </c>
      <c r="D319" s="51" t="s">
        <v>105</v>
      </c>
      <c r="E319" s="52">
        <v>42529</v>
      </c>
      <c r="F319" s="53">
        <f t="shared" si="56"/>
        <v>51885.38</v>
      </c>
      <c r="I319" s="100"/>
    </row>
    <row r="320" spans="2:9" x14ac:dyDescent="0.3">
      <c r="C320" s="63" t="s">
        <v>524</v>
      </c>
      <c r="E320" s="66"/>
      <c r="F320" s="66"/>
      <c r="I320" s="100"/>
    </row>
    <row r="321" spans="2:9" x14ac:dyDescent="0.3">
      <c r="B321" s="61">
        <f>B319+1</f>
        <v>263</v>
      </c>
      <c r="C321" s="95" t="s">
        <v>489</v>
      </c>
      <c r="D321" s="51" t="s">
        <v>105</v>
      </c>
      <c r="E321" s="52">
        <v>576315</v>
      </c>
      <c r="F321" s="53">
        <f t="shared" ref="F321:F330" si="58">E321*1.22</f>
        <v>703104.29999999993</v>
      </c>
      <c r="I321" s="100"/>
    </row>
    <row r="322" spans="2:9" x14ac:dyDescent="0.3">
      <c r="B322" s="61">
        <f>B321+1</f>
        <v>264</v>
      </c>
      <c r="C322" s="95" t="s">
        <v>490</v>
      </c>
      <c r="D322" s="51" t="s">
        <v>105</v>
      </c>
      <c r="E322" s="52">
        <v>455385</v>
      </c>
      <c r="F322" s="53">
        <f t="shared" si="58"/>
        <v>555569.69999999995</v>
      </c>
      <c r="I322" s="100"/>
    </row>
    <row r="323" spans="2:9" x14ac:dyDescent="0.3">
      <c r="B323" s="61">
        <f t="shared" ref="B323:B330" si="59">B322+1</f>
        <v>265</v>
      </c>
      <c r="C323" s="95" t="s">
        <v>491</v>
      </c>
      <c r="D323" s="51" t="s">
        <v>105</v>
      </c>
      <c r="E323" s="52">
        <v>416640</v>
      </c>
      <c r="F323" s="53">
        <f t="shared" si="58"/>
        <v>508300.79999999999</v>
      </c>
      <c r="I323" s="100"/>
    </row>
    <row r="324" spans="2:9" x14ac:dyDescent="0.3">
      <c r="B324" s="61">
        <f t="shared" si="59"/>
        <v>266</v>
      </c>
      <c r="C324" s="95" t="s">
        <v>492</v>
      </c>
      <c r="D324" s="51" t="s">
        <v>105</v>
      </c>
      <c r="E324" s="52">
        <v>310184</v>
      </c>
      <c r="F324" s="53">
        <f t="shared" si="58"/>
        <v>378424.48</v>
      </c>
      <c r="I324" s="100"/>
    </row>
    <row r="325" spans="2:9" x14ac:dyDescent="0.3">
      <c r="B325" s="61">
        <f t="shared" si="59"/>
        <v>267</v>
      </c>
      <c r="C325" s="95" t="s">
        <v>493</v>
      </c>
      <c r="D325" s="51" t="s">
        <v>105</v>
      </c>
      <c r="E325" s="52">
        <v>238084</v>
      </c>
      <c r="F325" s="53">
        <f t="shared" si="58"/>
        <v>290462.48</v>
      </c>
      <c r="I325" s="100"/>
    </row>
    <row r="326" spans="2:9" x14ac:dyDescent="0.3">
      <c r="B326" s="61">
        <f t="shared" si="59"/>
        <v>268</v>
      </c>
      <c r="C326" s="95" t="s">
        <v>494</v>
      </c>
      <c r="D326" s="51" t="s">
        <v>105</v>
      </c>
      <c r="E326" s="52">
        <v>205104</v>
      </c>
      <c r="F326" s="53">
        <f t="shared" si="58"/>
        <v>250226.88</v>
      </c>
      <c r="I326" s="100"/>
    </row>
    <row r="327" spans="2:9" x14ac:dyDescent="0.3">
      <c r="B327" s="61">
        <f t="shared" si="59"/>
        <v>269</v>
      </c>
      <c r="C327" s="95" t="s">
        <v>495</v>
      </c>
      <c r="D327" s="51" t="s">
        <v>105</v>
      </c>
      <c r="E327" s="52">
        <v>144544</v>
      </c>
      <c r="F327" s="53">
        <f t="shared" si="58"/>
        <v>176343.67999999999</v>
      </c>
      <c r="I327" s="100"/>
    </row>
    <row r="328" spans="2:9" x14ac:dyDescent="0.3">
      <c r="B328" s="61">
        <f t="shared" si="59"/>
        <v>270</v>
      </c>
      <c r="C328" s="95" t="s">
        <v>496</v>
      </c>
      <c r="D328" s="51" t="s">
        <v>105</v>
      </c>
      <c r="E328" s="52">
        <v>128074</v>
      </c>
      <c r="F328" s="53">
        <f t="shared" si="58"/>
        <v>156250.28</v>
      </c>
      <c r="I328" s="100"/>
    </row>
    <row r="329" spans="2:9" x14ac:dyDescent="0.3">
      <c r="B329" s="61">
        <f t="shared" si="59"/>
        <v>271</v>
      </c>
      <c r="C329" s="95" t="s">
        <v>516</v>
      </c>
      <c r="D329" s="51" t="s">
        <v>105</v>
      </c>
      <c r="E329" s="52">
        <v>65079</v>
      </c>
      <c r="F329" s="53">
        <f t="shared" si="58"/>
        <v>79396.38</v>
      </c>
      <c r="I329" s="100"/>
    </row>
    <row r="330" spans="2:9" x14ac:dyDescent="0.3">
      <c r="B330" s="61">
        <f t="shared" si="59"/>
        <v>272</v>
      </c>
      <c r="C330" s="95" t="s">
        <v>519</v>
      </c>
      <c r="D330" s="51" t="s">
        <v>105</v>
      </c>
      <c r="E330" s="52">
        <v>57177</v>
      </c>
      <c r="F330" s="53">
        <f t="shared" si="58"/>
        <v>69755.94</v>
      </c>
      <c r="I330" s="100"/>
    </row>
    <row r="331" spans="2:9" x14ac:dyDescent="0.3">
      <c r="C331" s="63" t="s">
        <v>525</v>
      </c>
      <c r="E331" s="66"/>
      <c r="F331" s="66"/>
      <c r="I331" s="100"/>
    </row>
    <row r="332" spans="2:9" x14ac:dyDescent="0.3">
      <c r="B332" s="61">
        <f>B330+1</f>
        <v>273</v>
      </c>
      <c r="C332" s="95" t="s">
        <v>497</v>
      </c>
      <c r="D332" s="51" t="s">
        <v>105</v>
      </c>
      <c r="E332" s="52">
        <v>576803</v>
      </c>
      <c r="F332" s="53">
        <f t="shared" ref="F332:F341" si="60">E332*1.22</f>
        <v>703699.66</v>
      </c>
      <c r="I332" s="100"/>
    </row>
    <row r="333" spans="2:9" x14ac:dyDescent="0.3">
      <c r="B333" s="61">
        <f>B332+1</f>
        <v>274</v>
      </c>
      <c r="C333" s="95" t="s">
        <v>498</v>
      </c>
      <c r="D333" s="51" t="s">
        <v>105</v>
      </c>
      <c r="E333" s="52">
        <v>453073</v>
      </c>
      <c r="F333" s="53">
        <f t="shared" si="60"/>
        <v>552749.05999999994</v>
      </c>
      <c r="I333" s="100"/>
    </row>
    <row r="334" spans="2:9" x14ac:dyDescent="0.3">
      <c r="B334" s="61">
        <f t="shared" ref="B334:B341" si="61">B333+1</f>
        <v>275</v>
      </c>
      <c r="C334" s="95" t="s">
        <v>499</v>
      </c>
      <c r="D334" s="51" t="s">
        <v>105</v>
      </c>
      <c r="E334" s="52">
        <v>415221</v>
      </c>
      <c r="F334" s="53">
        <f t="shared" si="60"/>
        <v>506569.62</v>
      </c>
      <c r="I334" s="100"/>
    </row>
    <row r="335" spans="2:9" x14ac:dyDescent="0.3">
      <c r="B335" s="61">
        <f t="shared" si="61"/>
        <v>276</v>
      </c>
      <c r="C335" s="95" t="s">
        <v>500</v>
      </c>
      <c r="D335" s="51" t="s">
        <v>105</v>
      </c>
      <c r="E335" s="52">
        <v>304198</v>
      </c>
      <c r="F335" s="53">
        <f t="shared" si="60"/>
        <v>371121.56</v>
      </c>
      <c r="I335" s="100"/>
    </row>
    <row r="336" spans="2:9" x14ac:dyDescent="0.3">
      <c r="B336" s="61">
        <f t="shared" si="61"/>
        <v>277</v>
      </c>
      <c r="C336" s="95" t="s">
        <v>501</v>
      </c>
      <c r="D336" s="51" t="s">
        <v>105</v>
      </c>
      <c r="E336" s="52">
        <v>239354</v>
      </c>
      <c r="F336" s="53">
        <f t="shared" si="60"/>
        <v>292011.88</v>
      </c>
      <c r="I336" s="100"/>
    </row>
    <row r="337" spans="2:9" x14ac:dyDescent="0.3">
      <c r="B337" s="61">
        <f t="shared" si="61"/>
        <v>278</v>
      </c>
      <c r="C337" s="95" t="s">
        <v>502</v>
      </c>
      <c r="D337" s="51" t="s">
        <v>105</v>
      </c>
      <c r="E337" s="52">
        <v>225629</v>
      </c>
      <c r="F337" s="53">
        <f t="shared" si="60"/>
        <v>275267.38</v>
      </c>
      <c r="I337" s="100"/>
    </row>
    <row r="338" spans="2:9" x14ac:dyDescent="0.3">
      <c r="B338" s="61">
        <f t="shared" si="61"/>
        <v>279</v>
      </c>
      <c r="C338" s="95" t="s">
        <v>503</v>
      </c>
      <c r="D338" s="51" t="s">
        <v>105</v>
      </c>
      <c r="E338" s="52">
        <v>160546</v>
      </c>
      <c r="F338" s="53">
        <f t="shared" si="60"/>
        <v>195866.12</v>
      </c>
      <c r="I338" s="100"/>
    </row>
    <row r="339" spans="2:9" x14ac:dyDescent="0.3">
      <c r="B339" s="61">
        <f t="shared" si="61"/>
        <v>280</v>
      </c>
      <c r="C339" s="95" t="s">
        <v>504</v>
      </c>
      <c r="D339" s="51" t="s">
        <v>105</v>
      </c>
      <c r="E339" s="52">
        <v>138647</v>
      </c>
      <c r="F339" s="53">
        <f t="shared" si="60"/>
        <v>169149.34</v>
      </c>
      <c r="I339" s="100"/>
    </row>
    <row r="340" spans="2:9" x14ac:dyDescent="0.3">
      <c r="B340" s="61">
        <f t="shared" si="61"/>
        <v>281</v>
      </c>
      <c r="C340" s="95" t="s">
        <v>517</v>
      </c>
      <c r="D340" s="51" t="s">
        <v>105</v>
      </c>
      <c r="E340" s="52">
        <v>75327</v>
      </c>
      <c r="F340" s="53">
        <f t="shared" si="60"/>
        <v>91898.94</v>
      </c>
      <c r="I340" s="100"/>
    </row>
    <row r="341" spans="2:9" x14ac:dyDescent="0.3">
      <c r="B341" s="61">
        <f t="shared" si="61"/>
        <v>282</v>
      </c>
      <c r="C341" s="95" t="s">
        <v>520</v>
      </c>
      <c r="D341" s="51" t="s">
        <v>105</v>
      </c>
      <c r="E341" s="52">
        <v>65389</v>
      </c>
      <c r="F341" s="53">
        <f t="shared" si="60"/>
        <v>79774.58</v>
      </c>
      <c r="I341" s="100"/>
    </row>
    <row r="342" spans="2:9" x14ac:dyDescent="0.3">
      <c r="C342" s="63" t="s">
        <v>326</v>
      </c>
      <c r="E342" s="66"/>
      <c r="F342" s="66"/>
      <c r="I342" s="100"/>
    </row>
    <row r="343" spans="2:9" x14ac:dyDescent="0.3">
      <c r="B343" s="61">
        <f>B341+1</f>
        <v>283</v>
      </c>
      <c r="C343" s="67" t="s">
        <v>351</v>
      </c>
      <c r="D343" s="51" t="s">
        <v>105</v>
      </c>
      <c r="E343" s="101">
        <v>109383</v>
      </c>
      <c r="F343" s="53">
        <f t="shared" ref="F343:F354" si="62">E343*1.22</f>
        <v>133447.26</v>
      </c>
      <c r="I343" s="100"/>
    </row>
    <row r="344" spans="2:9" x14ac:dyDescent="0.3">
      <c r="B344" s="61">
        <f t="shared" ref="B344:B354" si="63">B343+1</f>
        <v>284</v>
      </c>
      <c r="C344" s="67" t="s">
        <v>352</v>
      </c>
      <c r="D344" s="51" t="s">
        <v>105</v>
      </c>
      <c r="E344" s="101">
        <v>91894</v>
      </c>
      <c r="F344" s="53">
        <f t="shared" si="62"/>
        <v>112110.68</v>
      </c>
      <c r="I344" s="100"/>
    </row>
    <row r="345" spans="2:9" x14ac:dyDescent="0.3">
      <c r="B345" s="61">
        <f t="shared" si="63"/>
        <v>285</v>
      </c>
      <c r="C345" s="67" t="s">
        <v>353</v>
      </c>
      <c r="D345" s="51" t="s">
        <v>105</v>
      </c>
      <c r="E345" s="101">
        <v>86672</v>
      </c>
      <c r="F345" s="53">
        <f t="shared" si="62"/>
        <v>105739.84</v>
      </c>
      <c r="I345" s="100"/>
    </row>
    <row r="346" spans="2:9" x14ac:dyDescent="0.3">
      <c r="B346" s="61">
        <f t="shared" si="63"/>
        <v>286</v>
      </c>
      <c r="C346" s="95" t="s">
        <v>253</v>
      </c>
      <c r="D346" s="51" t="s">
        <v>105</v>
      </c>
      <c r="E346" s="101">
        <v>52164</v>
      </c>
      <c r="F346" s="53">
        <f t="shared" si="62"/>
        <v>63640.08</v>
      </c>
      <c r="I346" s="100"/>
    </row>
    <row r="347" spans="2:9" x14ac:dyDescent="0.3">
      <c r="B347" s="61">
        <f t="shared" si="63"/>
        <v>287</v>
      </c>
      <c r="C347" s="95" t="s">
        <v>254</v>
      </c>
      <c r="D347" s="51" t="s">
        <v>105</v>
      </c>
      <c r="E347" s="101">
        <v>29160</v>
      </c>
      <c r="F347" s="53">
        <f t="shared" si="62"/>
        <v>35575.199999999997</v>
      </c>
      <c r="I347" s="100"/>
    </row>
    <row r="348" spans="2:9" x14ac:dyDescent="0.3">
      <c r="B348" s="61">
        <f t="shared" si="63"/>
        <v>288</v>
      </c>
      <c r="C348" s="95" t="s">
        <v>255</v>
      </c>
      <c r="D348" s="51" t="s">
        <v>105</v>
      </c>
      <c r="E348" s="101">
        <v>26191</v>
      </c>
      <c r="F348" s="53">
        <f t="shared" si="62"/>
        <v>31953.02</v>
      </c>
      <c r="I348" s="100"/>
    </row>
    <row r="349" spans="2:9" x14ac:dyDescent="0.3">
      <c r="B349" s="61">
        <f t="shared" si="63"/>
        <v>289</v>
      </c>
      <c r="C349" s="95" t="s">
        <v>256</v>
      </c>
      <c r="D349" s="51" t="s">
        <v>105</v>
      </c>
      <c r="E349" s="101">
        <v>22098</v>
      </c>
      <c r="F349" s="53">
        <f t="shared" si="62"/>
        <v>26959.559999999998</v>
      </c>
      <c r="I349" s="100"/>
    </row>
    <row r="350" spans="2:9" x14ac:dyDescent="0.3">
      <c r="B350" s="61">
        <f t="shared" si="63"/>
        <v>290</v>
      </c>
      <c r="C350" s="95" t="s">
        <v>257</v>
      </c>
      <c r="D350" s="51" t="s">
        <v>105</v>
      </c>
      <c r="E350" s="101">
        <v>14578</v>
      </c>
      <c r="F350" s="53">
        <f t="shared" si="62"/>
        <v>17785.16</v>
      </c>
      <c r="I350" s="100"/>
    </row>
    <row r="351" spans="2:9" x14ac:dyDescent="0.3">
      <c r="B351" s="61">
        <f t="shared" si="63"/>
        <v>291</v>
      </c>
      <c r="C351" s="95" t="s">
        <v>462</v>
      </c>
      <c r="D351" s="51" t="s">
        <v>105</v>
      </c>
      <c r="E351" s="101">
        <v>10142</v>
      </c>
      <c r="F351" s="53">
        <f t="shared" si="62"/>
        <v>12373.24</v>
      </c>
      <c r="I351" s="100"/>
    </row>
    <row r="352" spans="2:9" x14ac:dyDescent="0.3">
      <c r="B352" s="61">
        <f t="shared" si="63"/>
        <v>292</v>
      </c>
      <c r="C352" s="95" t="s">
        <v>258</v>
      </c>
      <c r="D352" s="51" t="s">
        <v>105</v>
      </c>
      <c r="E352" s="101">
        <v>10142</v>
      </c>
      <c r="F352" s="53">
        <f t="shared" si="62"/>
        <v>12373.24</v>
      </c>
      <c r="I352" s="100"/>
    </row>
    <row r="353" spans="2:9" x14ac:dyDescent="0.3">
      <c r="B353" s="61">
        <f t="shared" si="63"/>
        <v>293</v>
      </c>
      <c r="C353" s="95" t="s">
        <v>259</v>
      </c>
      <c r="D353" s="51" t="s">
        <v>105</v>
      </c>
      <c r="E353" s="101">
        <v>6641</v>
      </c>
      <c r="F353" s="53">
        <f t="shared" si="62"/>
        <v>8102.0199999999995</v>
      </c>
      <c r="I353" s="100"/>
    </row>
    <row r="354" spans="2:9" x14ac:dyDescent="0.3">
      <c r="B354" s="61">
        <f t="shared" si="63"/>
        <v>294</v>
      </c>
      <c r="C354" s="95" t="s">
        <v>260</v>
      </c>
      <c r="D354" s="51" t="s">
        <v>105</v>
      </c>
      <c r="E354" s="101">
        <v>5036</v>
      </c>
      <c r="F354" s="53">
        <f t="shared" si="62"/>
        <v>6143.92</v>
      </c>
      <c r="I354" s="100"/>
    </row>
    <row r="355" spans="2:9" x14ac:dyDescent="0.3">
      <c r="C355" s="63" t="s">
        <v>422</v>
      </c>
      <c r="E355" s="66"/>
      <c r="F355" s="66"/>
      <c r="I355" s="100"/>
    </row>
    <row r="356" spans="2:9" x14ac:dyDescent="0.3">
      <c r="B356" s="61">
        <f>B354+1</f>
        <v>295</v>
      </c>
      <c r="C356" s="41" t="s">
        <v>368</v>
      </c>
      <c r="D356" s="51" t="s">
        <v>105</v>
      </c>
      <c r="E356" s="64">
        <v>192673</v>
      </c>
      <c r="F356" s="53">
        <f t="shared" ref="F356:F367" si="64">E356*1.22</f>
        <v>235061.06</v>
      </c>
      <c r="I356" s="100"/>
    </row>
    <row r="357" spans="2:9" x14ac:dyDescent="0.3">
      <c r="B357" s="61">
        <f t="shared" ref="B357:B367" si="65">B356+1</f>
        <v>296</v>
      </c>
      <c r="C357" s="41" t="s">
        <v>369</v>
      </c>
      <c r="D357" s="51" t="s">
        <v>105</v>
      </c>
      <c r="E357" s="64">
        <v>144294</v>
      </c>
      <c r="F357" s="53">
        <f t="shared" si="64"/>
        <v>176038.68</v>
      </c>
      <c r="I357" s="100"/>
    </row>
    <row r="358" spans="2:9" x14ac:dyDescent="0.3">
      <c r="B358" s="61">
        <f t="shared" si="65"/>
        <v>297</v>
      </c>
      <c r="C358" s="41" t="s">
        <v>370</v>
      </c>
      <c r="D358" s="51" t="s">
        <v>105</v>
      </c>
      <c r="E358" s="64">
        <v>122550</v>
      </c>
      <c r="F358" s="53">
        <f t="shared" si="64"/>
        <v>149511</v>
      </c>
      <c r="I358" s="100"/>
    </row>
    <row r="359" spans="2:9" x14ac:dyDescent="0.3">
      <c r="B359" s="61">
        <f t="shared" si="65"/>
        <v>298</v>
      </c>
      <c r="C359" s="41" t="s">
        <v>371</v>
      </c>
      <c r="D359" s="51" t="s">
        <v>105</v>
      </c>
      <c r="E359" s="64">
        <v>98320</v>
      </c>
      <c r="F359" s="53">
        <f t="shared" si="64"/>
        <v>119950.39999999999</v>
      </c>
      <c r="I359" s="100"/>
    </row>
    <row r="360" spans="2:9" x14ac:dyDescent="0.3">
      <c r="B360" s="61">
        <f t="shared" si="65"/>
        <v>299</v>
      </c>
      <c r="C360" s="41" t="s">
        <v>372</v>
      </c>
      <c r="D360" s="51" t="s">
        <v>105</v>
      </c>
      <c r="E360" s="64">
        <v>69597</v>
      </c>
      <c r="F360" s="53">
        <f t="shared" si="64"/>
        <v>84908.34</v>
      </c>
      <c r="I360" s="100"/>
    </row>
    <row r="361" spans="2:9" x14ac:dyDescent="0.3">
      <c r="B361" s="61">
        <f t="shared" si="65"/>
        <v>300</v>
      </c>
      <c r="C361" s="41" t="s">
        <v>373</v>
      </c>
      <c r="D361" s="51" t="s">
        <v>105</v>
      </c>
      <c r="E361" s="64">
        <v>73945</v>
      </c>
      <c r="F361" s="53">
        <f t="shared" si="64"/>
        <v>90212.9</v>
      </c>
      <c r="I361" s="100"/>
    </row>
    <row r="362" spans="2:9" x14ac:dyDescent="0.3">
      <c r="B362" s="61">
        <f t="shared" si="65"/>
        <v>301</v>
      </c>
      <c r="C362" s="41" t="s">
        <v>374</v>
      </c>
      <c r="D362" s="51" t="s">
        <v>105</v>
      </c>
      <c r="E362" s="64">
        <v>62238</v>
      </c>
      <c r="F362" s="53">
        <f t="shared" si="64"/>
        <v>75930.36</v>
      </c>
      <c r="I362" s="100"/>
    </row>
    <row r="363" spans="2:9" x14ac:dyDescent="0.3">
      <c r="B363" s="61">
        <f t="shared" si="65"/>
        <v>302</v>
      </c>
      <c r="C363" s="41" t="s">
        <v>375</v>
      </c>
      <c r="D363" s="51" t="s">
        <v>105</v>
      </c>
      <c r="E363" s="64">
        <v>28314</v>
      </c>
      <c r="F363" s="53">
        <f t="shared" si="64"/>
        <v>34543.08</v>
      </c>
      <c r="I363" s="100"/>
    </row>
    <row r="364" spans="2:9" x14ac:dyDescent="0.3">
      <c r="B364" s="61">
        <f t="shared" si="65"/>
        <v>303</v>
      </c>
      <c r="C364" s="41" t="s">
        <v>376</v>
      </c>
      <c r="D364" s="51" t="s">
        <v>105</v>
      </c>
      <c r="E364" s="64">
        <v>26893</v>
      </c>
      <c r="F364" s="53">
        <f t="shared" si="64"/>
        <v>32809.46</v>
      </c>
      <c r="I364" s="100"/>
    </row>
    <row r="365" spans="2:9" x14ac:dyDescent="0.3">
      <c r="B365" s="61">
        <f t="shared" si="65"/>
        <v>304</v>
      </c>
      <c r="C365" s="48" t="s">
        <v>421</v>
      </c>
      <c r="D365" s="51" t="s">
        <v>105</v>
      </c>
      <c r="E365" s="64">
        <v>26893</v>
      </c>
      <c r="F365" s="53">
        <f t="shared" si="64"/>
        <v>32809.46</v>
      </c>
      <c r="I365" s="100"/>
    </row>
    <row r="366" spans="2:9" x14ac:dyDescent="0.3">
      <c r="B366" s="61">
        <f t="shared" si="65"/>
        <v>305</v>
      </c>
      <c r="C366" s="41" t="s">
        <v>377</v>
      </c>
      <c r="D366" s="51" t="s">
        <v>105</v>
      </c>
      <c r="E366" s="64">
        <v>15375</v>
      </c>
      <c r="F366" s="53">
        <f t="shared" si="64"/>
        <v>18757.5</v>
      </c>
      <c r="I366" s="100"/>
    </row>
    <row r="367" spans="2:9" x14ac:dyDescent="0.3">
      <c r="B367" s="61">
        <f t="shared" si="65"/>
        <v>306</v>
      </c>
      <c r="C367" s="41" t="s">
        <v>378</v>
      </c>
      <c r="D367" s="51" t="s">
        <v>105</v>
      </c>
      <c r="E367" s="64">
        <v>12652</v>
      </c>
      <c r="F367" s="53">
        <f t="shared" si="64"/>
        <v>15435.44</v>
      </c>
      <c r="I367" s="100"/>
    </row>
    <row r="368" spans="2:9" x14ac:dyDescent="0.3">
      <c r="C368" s="63" t="s">
        <v>327</v>
      </c>
      <c r="E368" s="66"/>
      <c r="F368" s="66"/>
      <c r="I368" s="100"/>
    </row>
    <row r="369" spans="2:9" x14ac:dyDescent="0.3">
      <c r="B369" s="61">
        <f>B367+1</f>
        <v>307</v>
      </c>
      <c r="C369" s="67" t="s">
        <v>354</v>
      </c>
      <c r="D369" s="51" t="s">
        <v>105</v>
      </c>
      <c r="E369" s="101">
        <v>264609</v>
      </c>
      <c r="F369" s="53">
        <f t="shared" ref="F369:F380" si="66">E369*1.22</f>
        <v>322822.98</v>
      </c>
      <c r="I369" s="100"/>
    </row>
    <row r="370" spans="2:9" x14ac:dyDescent="0.3">
      <c r="B370" s="61">
        <f t="shared" ref="B370:B380" si="67">B369+1</f>
        <v>308</v>
      </c>
      <c r="C370" s="67" t="s">
        <v>355</v>
      </c>
      <c r="D370" s="51" t="s">
        <v>105</v>
      </c>
      <c r="E370" s="101">
        <v>189107</v>
      </c>
      <c r="F370" s="53">
        <f t="shared" si="66"/>
        <v>230710.54</v>
      </c>
      <c r="I370" s="100"/>
    </row>
    <row r="371" spans="2:9" x14ac:dyDescent="0.3">
      <c r="B371" s="61">
        <f t="shared" si="67"/>
        <v>309</v>
      </c>
      <c r="C371" s="67" t="s">
        <v>356</v>
      </c>
      <c r="D371" s="51" t="s">
        <v>105</v>
      </c>
      <c r="E371" s="101">
        <v>154366</v>
      </c>
      <c r="F371" s="53">
        <f t="shared" si="66"/>
        <v>188326.52</v>
      </c>
      <c r="I371" s="100"/>
    </row>
    <row r="372" spans="2:9" x14ac:dyDescent="0.3">
      <c r="B372" s="61">
        <f t="shared" si="67"/>
        <v>310</v>
      </c>
      <c r="C372" s="95" t="s">
        <v>245</v>
      </c>
      <c r="D372" s="51" t="s">
        <v>105</v>
      </c>
      <c r="E372" s="101">
        <v>115115</v>
      </c>
      <c r="F372" s="53">
        <f t="shared" si="66"/>
        <v>140440.29999999999</v>
      </c>
      <c r="I372" s="100"/>
    </row>
    <row r="373" spans="2:9" x14ac:dyDescent="0.3">
      <c r="B373" s="61">
        <f t="shared" si="67"/>
        <v>311</v>
      </c>
      <c r="C373" s="95" t="s">
        <v>246</v>
      </c>
      <c r="D373" s="51" t="s">
        <v>105</v>
      </c>
      <c r="E373" s="101">
        <v>75539</v>
      </c>
      <c r="F373" s="53">
        <f t="shared" si="66"/>
        <v>92157.58</v>
      </c>
      <c r="I373" s="100"/>
    </row>
    <row r="374" spans="2:9" x14ac:dyDescent="0.3">
      <c r="B374" s="61">
        <f t="shared" si="67"/>
        <v>312</v>
      </c>
      <c r="C374" s="95" t="s">
        <v>247</v>
      </c>
      <c r="D374" s="51" t="s">
        <v>105</v>
      </c>
      <c r="E374" s="101">
        <v>78276</v>
      </c>
      <c r="F374" s="53">
        <f t="shared" si="66"/>
        <v>95496.72</v>
      </c>
      <c r="I374" s="100"/>
    </row>
    <row r="375" spans="2:9" x14ac:dyDescent="0.3">
      <c r="B375" s="61">
        <f t="shared" si="67"/>
        <v>313</v>
      </c>
      <c r="C375" s="95" t="s">
        <v>248</v>
      </c>
      <c r="D375" s="51" t="s">
        <v>105</v>
      </c>
      <c r="E375" s="101">
        <v>58960</v>
      </c>
      <c r="F375" s="53">
        <f t="shared" si="66"/>
        <v>71931.199999999997</v>
      </c>
      <c r="I375" s="100"/>
    </row>
    <row r="376" spans="2:9" x14ac:dyDescent="0.3">
      <c r="B376" s="61">
        <f t="shared" si="67"/>
        <v>314</v>
      </c>
      <c r="C376" s="95" t="s">
        <v>249</v>
      </c>
      <c r="D376" s="51" t="s">
        <v>105</v>
      </c>
      <c r="E376" s="101">
        <v>46926</v>
      </c>
      <c r="F376" s="53">
        <f t="shared" si="66"/>
        <v>57249.72</v>
      </c>
      <c r="I376" s="100"/>
    </row>
    <row r="377" spans="2:9" x14ac:dyDescent="0.3">
      <c r="B377" s="61">
        <f t="shared" si="67"/>
        <v>315</v>
      </c>
      <c r="C377" s="95" t="s">
        <v>463</v>
      </c>
      <c r="D377" s="51" t="s">
        <v>105</v>
      </c>
      <c r="E377" s="101">
        <v>41754</v>
      </c>
      <c r="F377" s="53">
        <f t="shared" si="66"/>
        <v>50939.88</v>
      </c>
      <c r="I377" s="100"/>
    </row>
    <row r="378" spans="2:9" x14ac:dyDescent="0.3">
      <c r="B378" s="61">
        <f t="shared" si="67"/>
        <v>316</v>
      </c>
      <c r="C378" s="95" t="s">
        <v>250</v>
      </c>
      <c r="D378" s="51" t="s">
        <v>105</v>
      </c>
      <c r="E378" s="101">
        <v>41754</v>
      </c>
      <c r="F378" s="53">
        <f t="shared" si="66"/>
        <v>50939.88</v>
      </c>
      <c r="I378" s="100"/>
    </row>
    <row r="379" spans="2:9" x14ac:dyDescent="0.3">
      <c r="B379" s="61">
        <f t="shared" si="67"/>
        <v>317</v>
      </c>
      <c r="C379" s="95" t="s">
        <v>251</v>
      </c>
      <c r="D379" s="51" t="s">
        <v>105</v>
      </c>
      <c r="E379" s="101">
        <v>30061</v>
      </c>
      <c r="F379" s="53">
        <f t="shared" si="66"/>
        <v>36674.42</v>
      </c>
      <c r="I379" s="100"/>
    </row>
    <row r="380" spans="2:9" x14ac:dyDescent="0.3">
      <c r="B380" s="61">
        <f t="shared" si="67"/>
        <v>318</v>
      </c>
      <c r="C380" s="95" t="s">
        <v>252</v>
      </c>
      <c r="D380" s="51" t="s">
        <v>105</v>
      </c>
      <c r="E380" s="101">
        <v>23288</v>
      </c>
      <c r="F380" s="53">
        <f t="shared" si="66"/>
        <v>28411.360000000001</v>
      </c>
      <c r="I380" s="100"/>
    </row>
    <row r="381" spans="2:9" x14ac:dyDescent="0.3">
      <c r="C381" s="63" t="s">
        <v>359</v>
      </c>
      <c r="E381" s="66"/>
      <c r="F381" s="66"/>
      <c r="I381" s="100"/>
    </row>
    <row r="382" spans="2:9" x14ac:dyDescent="0.3">
      <c r="B382" s="61">
        <f>B380+1</f>
        <v>319</v>
      </c>
      <c r="C382" s="67" t="s">
        <v>342</v>
      </c>
      <c r="D382" s="51" t="s">
        <v>105</v>
      </c>
      <c r="E382" s="101">
        <v>69474</v>
      </c>
      <c r="F382" s="53">
        <f t="shared" ref="F382:F390" si="68">E382*1.22</f>
        <v>84758.28</v>
      </c>
      <c r="I382" s="100"/>
    </row>
    <row r="383" spans="2:9" x14ac:dyDescent="0.3">
      <c r="B383" s="61">
        <f t="shared" ref="B383:B390" si="69">B382+1</f>
        <v>320</v>
      </c>
      <c r="C383" s="67" t="s">
        <v>343</v>
      </c>
      <c r="D383" s="51" t="s">
        <v>105</v>
      </c>
      <c r="E383" s="101">
        <v>54027</v>
      </c>
      <c r="F383" s="53">
        <f t="shared" si="68"/>
        <v>65912.94</v>
      </c>
      <c r="I383" s="100"/>
    </row>
    <row r="384" spans="2:9" x14ac:dyDescent="0.3">
      <c r="B384" s="61">
        <f t="shared" si="69"/>
        <v>321</v>
      </c>
      <c r="C384" s="67" t="s">
        <v>344</v>
      </c>
      <c r="D384" s="51" t="s">
        <v>105</v>
      </c>
      <c r="E384" s="101">
        <v>46918</v>
      </c>
      <c r="F384" s="53">
        <f t="shared" si="68"/>
        <v>57239.96</v>
      </c>
      <c r="I384" s="100"/>
    </row>
    <row r="385" spans="2:9" x14ac:dyDescent="0.3">
      <c r="B385" s="61">
        <f t="shared" si="69"/>
        <v>322</v>
      </c>
      <c r="C385" s="67" t="s">
        <v>345</v>
      </c>
      <c r="D385" s="51" t="s">
        <v>105</v>
      </c>
      <c r="E385" s="101">
        <v>42380</v>
      </c>
      <c r="F385" s="53">
        <f t="shared" si="68"/>
        <v>51703.6</v>
      </c>
      <c r="I385" s="100"/>
    </row>
    <row r="386" spans="2:9" x14ac:dyDescent="0.3">
      <c r="B386" s="61">
        <f t="shared" si="69"/>
        <v>323</v>
      </c>
      <c r="C386" s="67" t="s">
        <v>346</v>
      </c>
      <c r="D386" s="51" t="s">
        <v>105</v>
      </c>
      <c r="E386" s="101">
        <v>26344</v>
      </c>
      <c r="F386" s="53">
        <f t="shared" si="68"/>
        <v>32139.68</v>
      </c>
      <c r="I386" s="100"/>
    </row>
    <row r="387" spans="2:9" x14ac:dyDescent="0.3">
      <c r="B387" s="61">
        <f t="shared" si="69"/>
        <v>324</v>
      </c>
      <c r="C387" s="67" t="s">
        <v>347</v>
      </c>
      <c r="D387" s="51" t="s">
        <v>105</v>
      </c>
      <c r="E387" s="101">
        <v>22112</v>
      </c>
      <c r="F387" s="53">
        <f t="shared" si="68"/>
        <v>26976.639999999999</v>
      </c>
      <c r="I387" s="100"/>
    </row>
    <row r="388" spans="2:9" x14ac:dyDescent="0.3">
      <c r="B388" s="61">
        <f t="shared" si="69"/>
        <v>325</v>
      </c>
      <c r="C388" s="67" t="s">
        <v>348</v>
      </c>
      <c r="D388" s="51" t="s">
        <v>105</v>
      </c>
      <c r="E388" s="101">
        <v>14125</v>
      </c>
      <c r="F388" s="53">
        <f t="shared" si="68"/>
        <v>17232.5</v>
      </c>
      <c r="I388" s="100"/>
    </row>
    <row r="389" spans="2:9" x14ac:dyDescent="0.3">
      <c r="B389" s="61">
        <f t="shared" si="69"/>
        <v>326</v>
      </c>
      <c r="C389" s="67" t="s">
        <v>349</v>
      </c>
      <c r="D389" s="51" t="s">
        <v>105</v>
      </c>
      <c r="E389" s="101">
        <v>8072</v>
      </c>
      <c r="F389" s="53">
        <f t="shared" si="68"/>
        <v>9847.84</v>
      </c>
      <c r="I389" s="100"/>
    </row>
    <row r="390" spans="2:9" x14ac:dyDescent="0.3">
      <c r="B390" s="61">
        <f t="shared" si="69"/>
        <v>327</v>
      </c>
      <c r="C390" s="67" t="s">
        <v>350</v>
      </c>
      <c r="D390" s="51" t="s">
        <v>105</v>
      </c>
      <c r="E390" s="101">
        <v>3932</v>
      </c>
      <c r="F390" s="53">
        <f t="shared" si="68"/>
        <v>4797.04</v>
      </c>
      <c r="I390" s="100"/>
    </row>
    <row r="391" spans="2:9" x14ac:dyDescent="0.3">
      <c r="C391" s="63" t="s">
        <v>328</v>
      </c>
      <c r="E391" s="66"/>
      <c r="F391" s="66"/>
      <c r="I391" s="100"/>
    </row>
    <row r="392" spans="2:9" x14ac:dyDescent="0.3">
      <c r="B392" s="61">
        <f>B390+1</f>
        <v>328</v>
      </c>
      <c r="C392" s="95" t="s">
        <v>261</v>
      </c>
      <c r="D392" s="51" t="s">
        <v>105</v>
      </c>
      <c r="E392" s="52">
        <v>18611</v>
      </c>
      <c r="F392" s="53">
        <f t="shared" ref="F392:F399" si="70">E392*1.22</f>
        <v>22705.42</v>
      </c>
      <c r="I392" s="100"/>
    </row>
    <row r="393" spans="2:9" x14ac:dyDescent="0.3">
      <c r="B393" s="61">
        <f t="shared" ref="B393:B399" si="71">B392+1</f>
        <v>329</v>
      </c>
      <c r="C393" s="95" t="s">
        <v>262</v>
      </c>
      <c r="D393" s="51" t="s">
        <v>105</v>
      </c>
      <c r="E393" s="52">
        <v>14202</v>
      </c>
      <c r="F393" s="53">
        <f t="shared" si="70"/>
        <v>17326.439999999999</v>
      </c>
      <c r="I393" s="100"/>
    </row>
    <row r="394" spans="2:9" x14ac:dyDescent="0.3">
      <c r="B394" s="61">
        <f t="shared" si="71"/>
        <v>330</v>
      </c>
      <c r="C394" s="95" t="s">
        <v>263</v>
      </c>
      <c r="D394" s="51" t="s">
        <v>105</v>
      </c>
      <c r="E394" s="52">
        <v>12308</v>
      </c>
      <c r="F394" s="53">
        <f t="shared" si="70"/>
        <v>15015.76</v>
      </c>
      <c r="I394" s="100"/>
    </row>
    <row r="395" spans="2:9" x14ac:dyDescent="0.3">
      <c r="B395" s="61">
        <f t="shared" si="71"/>
        <v>331</v>
      </c>
      <c r="C395" s="95" t="s">
        <v>264</v>
      </c>
      <c r="D395" s="51" t="s">
        <v>105</v>
      </c>
      <c r="E395" s="52">
        <v>7944</v>
      </c>
      <c r="F395" s="53">
        <f t="shared" si="70"/>
        <v>9691.68</v>
      </c>
      <c r="I395" s="100"/>
    </row>
    <row r="396" spans="2:9" x14ac:dyDescent="0.3">
      <c r="B396" s="61">
        <f t="shared" si="71"/>
        <v>332</v>
      </c>
      <c r="C396" s="95" t="s">
        <v>265</v>
      </c>
      <c r="D396" s="51" t="s">
        <v>105</v>
      </c>
      <c r="E396" s="52">
        <v>5061</v>
      </c>
      <c r="F396" s="53">
        <f t="shared" si="70"/>
        <v>6174.42</v>
      </c>
      <c r="I396" s="100"/>
    </row>
    <row r="397" spans="2:9" x14ac:dyDescent="0.3">
      <c r="B397" s="61">
        <f t="shared" si="71"/>
        <v>333</v>
      </c>
      <c r="C397" s="95" t="s">
        <v>266</v>
      </c>
      <c r="D397" s="51" t="s">
        <v>105</v>
      </c>
      <c r="E397" s="52">
        <v>3575</v>
      </c>
      <c r="F397" s="53">
        <f t="shared" si="70"/>
        <v>4361.5</v>
      </c>
      <c r="I397" s="100"/>
    </row>
    <row r="398" spans="2:9" x14ac:dyDescent="0.3">
      <c r="B398" s="61">
        <f t="shared" si="71"/>
        <v>334</v>
      </c>
      <c r="C398" s="95" t="s">
        <v>267</v>
      </c>
      <c r="D398" s="51" t="s">
        <v>105</v>
      </c>
      <c r="E398" s="52">
        <v>2927</v>
      </c>
      <c r="F398" s="53">
        <f t="shared" si="70"/>
        <v>3570.94</v>
      </c>
      <c r="I398" s="100"/>
    </row>
    <row r="399" spans="2:9" x14ac:dyDescent="0.3">
      <c r="B399" s="61">
        <f t="shared" si="71"/>
        <v>335</v>
      </c>
      <c r="C399" s="95" t="s">
        <v>268</v>
      </c>
      <c r="D399" s="51" t="s">
        <v>105</v>
      </c>
      <c r="E399" s="52">
        <v>2554</v>
      </c>
      <c r="F399" s="53">
        <f t="shared" si="70"/>
        <v>3115.88</v>
      </c>
      <c r="I399" s="100"/>
    </row>
    <row r="400" spans="2:9" x14ac:dyDescent="0.3">
      <c r="C400" s="63" t="s">
        <v>419</v>
      </c>
      <c r="E400" s="66"/>
      <c r="F400" s="66"/>
      <c r="I400" s="100"/>
    </row>
    <row r="401" spans="2:9" x14ac:dyDescent="0.3">
      <c r="B401" s="61">
        <f>B399+1</f>
        <v>336</v>
      </c>
      <c r="C401" s="41" t="s">
        <v>380</v>
      </c>
      <c r="D401" s="51" t="s">
        <v>105</v>
      </c>
      <c r="E401" s="64">
        <v>33706</v>
      </c>
      <c r="F401" s="53">
        <f>E401*1.22</f>
        <v>41121.32</v>
      </c>
      <c r="I401" s="100"/>
    </row>
    <row r="402" spans="2:9" x14ac:dyDescent="0.3">
      <c r="B402" s="61">
        <f t="shared" ref="B402" si="72">B401+1</f>
        <v>337</v>
      </c>
      <c r="C402" s="41" t="s">
        <v>379</v>
      </c>
      <c r="D402" s="51" t="s">
        <v>105</v>
      </c>
      <c r="E402" s="64">
        <v>26117</v>
      </c>
      <c r="F402" s="53">
        <f>E402*1.22</f>
        <v>31862.739999999998</v>
      </c>
      <c r="I402" s="100"/>
    </row>
    <row r="403" spans="2:9" x14ac:dyDescent="0.3">
      <c r="C403" s="63" t="s">
        <v>45</v>
      </c>
      <c r="E403" s="66"/>
      <c r="F403" s="66"/>
      <c r="I403" s="100"/>
    </row>
    <row r="404" spans="2:9" x14ac:dyDescent="0.3">
      <c r="B404" s="61">
        <f>B402+1</f>
        <v>338</v>
      </c>
      <c r="C404" s="95" t="s">
        <v>193</v>
      </c>
      <c r="D404" s="51" t="s">
        <v>105</v>
      </c>
      <c r="E404" s="52">
        <v>15136</v>
      </c>
      <c r="F404" s="53">
        <f t="shared" ref="F404:F418" si="73">E404*1.22</f>
        <v>18465.919999999998</v>
      </c>
      <c r="I404" s="100"/>
    </row>
    <row r="405" spans="2:9" x14ac:dyDescent="0.3">
      <c r="B405" s="68">
        <f t="shared" ref="B405:B418" si="74">B404+1</f>
        <v>339</v>
      </c>
      <c r="C405" s="95" t="s">
        <v>35</v>
      </c>
      <c r="D405" s="51" t="s">
        <v>105</v>
      </c>
      <c r="E405" s="52">
        <v>38224</v>
      </c>
      <c r="F405" s="53">
        <f t="shared" si="73"/>
        <v>46633.279999999999</v>
      </c>
      <c r="I405" s="100"/>
    </row>
    <row r="406" spans="2:9" x14ac:dyDescent="0.3">
      <c r="B406" s="68">
        <f t="shared" si="74"/>
        <v>340</v>
      </c>
      <c r="C406" s="105" t="s">
        <v>439</v>
      </c>
      <c r="D406" s="51" t="s">
        <v>105</v>
      </c>
      <c r="E406" s="52">
        <v>12567</v>
      </c>
      <c r="F406" s="53">
        <f t="shared" si="73"/>
        <v>15331.74</v>
      </c>
      <c r="I406" s="100"/>
    </row>
    <row r="407" spans="2:9" x14ac:dyDescent="0.3">
      <c r="B407" s="68">
        <f t="shared" si="74"/>
        <v>341</v>
      </c>
      <c r="C407" s="105" t="s">
        <v>440</v>
      </c>
      <c r="D407" s="51" t="s">
        <v>105</v>
      </c>
      <c r="E407" s="52">
        <v>11552</v>
      </c>
      <c r="F407" s="53">
        <f t="shared" si="73"/>
        <v>14093.44</v>
      </c>
      <c r="I407" s="100"/>
    </row>
    <row r="408" spans="2:9" x14ac:dyDescent="0.3">
      <c r="B408" s="68">
        <f t="shared" si="74"/>
        <v>342</v>
      </c>
      <c r="C408" s="105" t="s">
        <v>441</v>
      </c>
      <c r="D408" s="51" t="s">
        <v>105</v>
      </c>
      <c r="E408" s="52">
        <v>10611</v>
      </c>
      <c r="F408" s="53">
        <f t="shared" si="73"/>
        <v>12945.42</v>
      </c>
      <c r="I408" s="100"/>
    </row>
    <row r="409" spans="2:9" x14ac:dyDescent="0.3">
      <c r="B409" s="68">
        <f t="shared" si="74"/>
        <v>343</v>
      </c>
      <c r="C409" s="105" t="s">
        <v>442</v>
      </c>
      <c r="D409" s="51" t="s">
        <v>105</v>
      </c>
      <c r="E409" s="52">
        <v>9522</v>
      </c>
      <c r="F409" s="53">
        <f t="shared" si="73"/>
        <v>11616.84</v>
      </c>
      <c r="I409" s="100"/>
    </row>
    <row r="410" spans="2:9" x14ac:dyDescent="0.3">
      <c r="B410" s="68">
        <f t="shared" si="74"/>
        <v>344</v>
      </c>
      <c r="C410" s="106" t="s">
        <v>36</v>
      </c>
      <c r="D410" s="51" t="s">
        <v>105</v>
      </c>
      <c r="E410" s="52">
        <v>8582</v>
      </c>
      <c r="F410" s="53">
        <f t="shared" si="73"/>
        <v>10470.039999999999</v>
      </c>
      <c r="I410" s="100"/>
    </row>
    <row r="411" spans="2:9" hidden="1" x14ac:dyDescent="0.3">
      <c r="B411" s="68">
        <f t="shared" si="74"/>
        <v>345</v>
      </c>
      <c r="C411" s="95" t="s">
        <v>295</v>
      </c>
      <c r="D411" s="51" t="s">
        <v>105</v>
      </c>
      <c r="E411" s="52">
        <v>0</v>
      </c>
      <c r="F411" s="53">
        <f t="shared" si="73"/>
        <v>0</v>
      </c>
      <c r="I411" s="100"/>
    </row>
    <row r="412" spans="2:9" x14ac:dyDescent="0.3">
      <c r="B412" s="68">
        <f t="shared" si="74"/>
        <v>346</v>
      </c>
      <c r="C412" s="106" t="s">
        <v>37</v>
      </c>
      <c r="D412" s="51" t="s">
        <v>105</v>
      </c>
      <c r="E412" s="52">
        <v>8209</v>
      </c>
      <c r="F412" s="53">
        <f t="shared" si="73"/>
        <v>10014.98</v>
      </c>
      <c r="I412" s="100"/>
    </row>
    <row r="413" spans="2:9" x14ac:dyDescent="0.3">
      <c r="B413" s="68">
        <f t="shared" si="74"/>
        <v>347</v>
      </c>
      <c r="C413" s="106" t="s">
        <v>38</v>
      </c>
      <c r="D413" s="51" t="s">
        <v>105</v>
      </c>
      <c r="E413" s="52">
        <v>7464</v>
      </c>
      <c r="F413" s="53">
        <f t="shared" si="73"/>
        <v>9106.08</v>
      </c>
      <c r="I413" s="100"/>
    </row>
    <row r="414" spans="2:9" x14ac:dyDescent="0.3">
      <c r="B414" s="68">
        <f t="shared" si="74"/>
        <v>348</v>
      </c>
      <c r="C414" s="106" t="s">
        <v>89</v>
      </c>
      <c r="D414" s="51" t="s">
        <v>105</v>
      </c>
      <c r="E414" s="52">
        <v>7296</v>
      </c>
      <c r="F414" s="53">
        <f t="shared" si="73"/>
        <v>8901.119999999999</v>
      </c>
      <c r="I414" s="100"/>
    </row>
    <row r="415" spans="2:9" x14ac:dyDescent="0.3">
      <c r="B415" s="68">
        <f t="shared" si="74"/>
        <v>349</v>
      </c>
      <c r="C415" s="106" t="s">
        <v>194</v>
      </c>
      <c r="D415" s="51" t="s">
        <v>105</v>
      </c>
      <c r="E415" s="52">
        <v>7153</v>
      </c>
      <c r="F415" s="53">
        <f t="shared" si="73"/>
        <v>8726.66</v>
      </c>
      <c r="I415" s="100"/>
    </row>
    <row r="416" spans="2:9" x14ac:dyDescent="0.3">
      <c r="B416" s="68">
        <f t="shared" si="74"/>
        <v>350</v>
      </c>
      <c r="C416" s="95" t="s">
        <v>464</v>
      </c>
      <c r="D416" s="51" t="s">
        <v>105</v>
      </c>
      <c r="E416" s="52">
        <v>6685</v>
      </c>
      <c r="F416" s="102">
        <f t="shared" si="73"/>
        <v>8155.7</v>
      </c>
      <c r="G416" s="107"/>
      <c r="I416" s="100"/>
    </row>
    <row r="417" spans="2:9" x14ac:dyDescent="0.3">
      <c r="B417" s="68">
        <f t="shared" si="74"/>
        <v>351</v>
      </c>
      <c r="C417" s="106" t="s">
        <v>195</v>
      </c>
      <c r="D417" s="51" t="s">
        <v>105</v>
      </c>
      <c r="E417" s="52">
        <v>7074</v>
      </c>
      <c r="F417" s="53">
        <f t="shared" si="73"/>
        <v>8630.2800000000007</v>
      </c>
      <c r="I417" s="100"/>
    </row>
    <row r="418" spans="2:9" x14ac:dyDescent="0.3">
      <c r="B418" s="61">
        <f t="shared" si="74"/>
        <v>352</v>
      </c>
      <c r="C418" s="106" t="s">
        <v>294</v>
      </c>
      <c r="D418" s="51" t="s">
        <v>105</v>
      </c>
      <c r="E418" s="52">
        <v>7074</v>
      </c>
      <c r="F418" s="53">
        <f t="shared" si="73"/>
        <v>8630.2800000000007</v>
      </c>
      <c r="I418" s="100"/>
    </row>
    <row r="419" spans="2:9" x14ac:dyDescent="0.3">
      <c r="B419" s="103" t="s">
        <v>505</v>
      </c>
      <c r="C419" s="103"/>
      <c r="D419" s="103"/>
      <c r="E419" s="103"/>
      <c r="F419" s="103"/>
      <c r="I419" s="100"/>
    </row>
    <row r="420" spans="2:9" x14ac:dyDescent="0.3">
      <c r="B420" s="61">
        <f>B418+1</f>
        <v>353</v>
      </c>
      <c r="C420" s="105" t="s">
        <v>506</v>
      </c>
      <c r="D420" s="51" t="s">
        <v>105</v>
      </c>
      <c r="E420" s="52">
        <v>8821</v>
      </c>
      <c r="F420" s="53">
        <f t="shared" ref="F420:F429" si="75">E420*1.22</f>
        <v>10761.619999999999</v>
      </c>
      <c r="I420" s="100"/>
    </row>
    <row r="421" spans="2:9" x14ac:dyDescent="0.3">
      <c r="B421" s="61">
        <f>B420+1</f>
        <v>354</v>
      </c>
      <c r="C421" s="105" t="s">
        <v>507</v>
      </c>
      <c r="D421" s="51" t="s">
        <v>105</v>
      </c>
      <c r="E421" s="52">
        <v>7715</v>
      </c>
      <c r="F421" s="53">
        <f t="shared" si="75"/>
        <v>9412.2999999999993</v>
      </c>
      <c r="I421" s="100"/>
    </row>
    <row r="422" spans="2:9" x14ac:dyDescent="0.3">
      <c r="B422" s="61">
        <f t="shared" ref="B422:B429" si="76">B421+1</f>
        <v>355</v>
      </c>
      <c r="C422" s="105" t="s">
        <v>508</v>
      </c>
      <c r="D422" s="51" t="s">
        <v>105</v>
      </c>
      <c r="E422" s="52">
        <v>7550</v>
      </c>
      <c r="F422" s="53">
        <f t="shared" si="75"/>
        <v>9211</v>
      </c>
      <c r="I422" s="100"/>
    </row>
    <row r="423" spans="2:9" x14ac:dyDescent="0.3">
      <c r="B423" s="61">
        <f t="shared" si="76"/>
        <v>356</v>
      </c>
      <c r="C423" s="105" t="s">
        <v>509</v>
      </c>
      <c r="D423" s="51" t="s">
        <v>105</v>
      </c>
      <c r="E423" s="52">
        <v>6664</v>
      </c>
      <c r="F423" s="53">
        <f t="shared" si="75"/>
        <v>8130.08</v>
      </c>
      <c r="I423" s="100"/>
    </row>
    <row r="424" spans="2:9" x14ac:dyDescent="0.3">
      <c r="B424" s="61">
        <f t="shared" si="76"/>
        <v>357</v>
      </c>
      <c r="C424" s="106" t="s">
        <v>510</v>
      </c>
      <c r="D424" s="51" t="s">
        <v>105</v>
      </c>
      <c r="E424" s="52">
        <v>6002</v>
      </c>
      <c r="F424" s="53">
        <f t="shared" si="75"/>
        <v>7322.44</v>
      </c>
      <c r="I424" s="100"/>
    </row>
    <row r="425" spans="2:9" x14ac:dyDescent="0.3">
      <c r="B425" s="61">
        <f t="shared" si="76"/>
        <v>358</v>
      </c>
      <c r="C425" s="106" t="s">
        <v>511</v>
      </c>
      <c r="D425" s="51" t="s">
        <v>105</v>
      </c>
      <c r="E425" s="52">
        <v>5432</v>
      </c>
      <c r="F425" s="53">
        <f t="shared" si="75"/>
        <v>6627.04</v>
      </c>
      <c r="I425" s="100"/>
    </row>
    <row r="426" spans="2:9" x14ac:dyDescent="0.3">
      <c r="B426" s="61">
        <f t="shared" si="76"/>
        <v>359</v>
      </c>
      <c r="C426" s="106" t="s">
        <v>512</v>
      </c>
      <c r="D426" s="51" t="s">
        <v>105</v>
      </c>
      <c r="E426" s="52">
        <v>4864</v>
      </c>
      <c r="F426" s="53">
        <f t="shared" si="75"/>
        <v>5934.08</v>
      </c>
      <c r="I426" s="100"/>
    </row>
    <row r="427" spans="2:9" x14ac:dyDescent="0.3">
      <c r="B427" s="61">
        <f t="shared" si="76"/>
        <v>360</v>
      </c>
      <c r="C427" s="106" t="s">
        <v>513</v>
      </c>
      <c r="D427" s="51" t="s">
        <v>105</v>
      </c>
      <c r="E427" s="52">
        <v>4557</v>
      </c>
      <c r="F427" s="53">
        <f t="shared" si="75"/>
        <v>5559.54</v>
      </c>
      <c r="I427" s="100"/>
    </row>
    <row r="428" spans="2:9" x14ac:dyDescent="0.3">
      <c r="B428" s="61">
        <f t="shared" si="76"/>
        <v>361</v>
      </c>
      <c r="C428" s="106" t="s">
        <v>522</v>
      </c>
      <c r="D428" s="51" t="s">
        <v>105</v>
      </c>
      <c r="E428" s="52">
        <v>4159</v>
      </c>
      <c r="F428" s="53">
        <f t="shared" si="75"/>
        <v>5073.9799999999996</v>
      </c>
      <c r="I428" s="100"/>
    </row>
    <row r="429" spans="2:9" x14ac:dyDescent="0.3">
      <c r="B429" s="61">
        <f t="shared" si="76"/>
        <v>362</v>
      </c>
      <c r="C429" s="106" t="s">
        <v>523</v>
      </c>
      <c r="D429" s="51" t="s">
        <v>105</v>
      </c>
      <c r="E429" s="52">
        <v>3727</v>
      </c>
      <c r="F429" s="53">
        <f t="shared" si="75"/>
        <v>4546.9399999999996</v>
      </c>
      <c r="I429" s="100"/>
    </row>
    <row r="430" spans="2:9" x14ac:dyDescent="0.3">
      <c r="C430" s="63" t="s">
        <v>51</v>
      </c>
      <c r="E430" s="66"/>
      <c r="F430" s="66"/>
      <c r="I430" s="100"/>
    </row>
    <row r="431" spans="2:9" x14ac:dyDescent="0.3">
      <c r="B431" s="61">
        <f>B429+1</f>
        <v>363</v>
      </c>
      <c r="C431" s="95" t="s">
        <v>31</v>
      </c>
      <c r="D431" s="51" t="s">
        <v>105</v>
      </c>
      <c r="E431" s="52">
        <v>88435</v>
      </c>
      <c r="F431" s="53">
        <f>E431*1.22</f>
        <v>107890.7</v>
      </c>
      <c r="I431" s="100"/>
    </row>
    <row r="432" spans="2:9" x14ac:dyDescent="0.3">
      <c r="B432" s="61">
        <f t="shared" ref="B432:B434" si="77">B431+1</f>
        <v>364</v>
      </c>
      <c r="C432" s="95" t="s">
        <v>33</v>
      </c>
      <c r="D432" s="51" t="s">
        <v>105</v>
      </c>
      <c r="E432" s="52">
        <v>0</v>
      </c>
      <c r="F432" s="53">
        <f>E432*1.22</f>
        <v>0</v>
      </c>
      <c r="I432" s="100"/>
    </row>
    <row r="433" spans="2:9" x14ac:dyDescent="0.3">
      <c r="B433" s="61">
        <f t="shared" si="77"/>
        <v>365</v>
      </c>
      <c r="C433" s="95" t="s">
        <v>32</v>
      </c>
      <c r="D433" s="51" t="s">
        <v>105</v>
      </c>
      <c r="E433" s="52">
        <v>70029</v>
      </c>
      <c r="F433" s="53">
        <f>E433*1.22</f>
        <v>85435.38</v>
      </c>
      <c r="I433" s="100"/>
    </row>
    <row r="434" spans="2:9" x14ac:dyDescent="0.3">
      <c r="B434" s="61">
        <f t="shared" si="77"/>
        <v>366</v>
      </c>
      <c r="C434" s="95" t="s">
        <v>34</v>
      </c>
      <c r="D434" s="51" t="s">
        <v>105</v>
      </c>
      <c r="E434" s="52">
        <v>52577</v>
      </c>
      <c r="F434" s="53">
        <f>E434*1.22</f>
        <v>64143.939999999995</v>
      </c>
      <c r="I434" s="100"/>
    </row>
    <row r="435" spans="2:9" x14ac:dyDescent="0.3">
      <c r="C435" s="63" t="s">
        <v>329</v>
      </c>
      <c r="E435" s="66"/>
      <c r="F435" s="66"/>
      <c r="I435" s="100"/>
    </row>
    <row r="436" spans="2:9" x14ac:dyDescent="0.3">
      <c r="B436" s="61">
        <f>B434+1</f>
        <v>367</v>
      </c>
      <c r="C436" s="95" t="s">
        <v>88</v>
      </c>
      <c r="D436" s="51" t="s">
        <v>105</v>
      </c>
      <c r="E436" s="52">
        <v>84667</v>
      </c>
      <c r="F436" s="53">
        <f>E436*1.22</f>
        <v>103293.73999999999</v>
      </c>
      <c r="I436" s="100"/>
    </row>
    <row r="437" spans="2:9" x14ac:dyDescent="0.3">
      <c r="C437" s="63" t="s">
        <v>46</v>
      </c>
      <c r="E437" s="66"/>
      <c r="F437" s="66"/>
      <c r="I437" s="100"/>
    </row>
    <row r="438" spans="2:9" x14ac:dyDescent="0.3">
      <c r="B438" s="61">
        <f>B436+1</f>
        <v>368</v>
      </c>
      <c r="C438" s="95" t="s">
        <v>22</v>
      </c>
      <c r="D438" s="51" t="s">
        <v>105</v>
      </c>
      <c r="E438" s="52">
        <v>11282</v>
      </c>
      <c r="F438" s="53">
        <f>E438*1.22</f>
        <v>13764.039999999999</v>
      </c>
      <c r="I438" s="100"/>
    </row>
    <row r="439" spans="2:9" x14ac:dyDescent="0.3">
      <c r="B439" s="61">
        <f t="shared" ref="B439:B443" si="78">B438+1</f>
        <v>369</v>
      </c>
      <c r="C439" s="95" t="s">
        <v>24</v>
      </c>
      <c r="D439" s="51" t="s">
        <v>105</v>
      </c>
      <c r="E439" s="52">
        <v>4107</v>
      </c>
      <c r="F439" s="53">
        <f t="shared" ref="F439:F443" si="79">E439*1.22</f>
        <v>5010.54</v>
      </c>
      <c r="I439" s="100"/>
    </row>
    <row r="440" spans="2:9" x14ac:dyDescent="0.3">
      <c r="B440" s="61">
        <f t="shared" si="78"/>
        <v>370</v>
      </c>
      <c r="C440" s="95" t="s">
        <v>23</v>
      </c>
      <c r="D440" s="51" t="s">
        <v>105</v>
      </c>
      <c r="E440" s="52">
        <v>2391</v>
      </c>
      <c r="F440" s="53">
        <f t="shared" si="79"/>
        <v>2917.02</v>
      </c>
      <c r="I440" s="100"/>
    </row>
    <row r="441" spans="2:9" x14ac:dyDescent="0.3">
      <c r="B441" s="61">
        <f t="shared" si="78"/>
        <v>371</v>
      </c>
      <c r="C441" s="95" t="s">
        <v>537</v>
      </c>
      <c r="D441" s="51" t="s">
        <v>105</v>
      </c>
      <c r="E441" s="52">
        <v>11282</v>
      </c>
      <c r="F441" s="53">
        <f t="shared" si="79"/>
        <v>13764.039999999999</v>
      </c>
      <c r="I441" s="100"/>
    </row>
    <row r="442" spans="2:9" x14ac:dyDescent="0.3">
      <c r="B442" s="61">
        <f t="shared" si="78"/>
        <v>372</v>
      </c>
      <c r="C442" s="95" t="s">
        <v>536</v>
      </c>
      <c r="D442" s="51" t="s">
        <v>105</v>
      </c>
      <c r="E442" s="52">
        <v>4107</v>
      </c>
      <c r="F442" s="53">
        <f t="shared" si="79"/>
        <v>5010.54</v>
      </c>
      <c r="I442" s="100"/>
    </row>
    <row r="443" spans="2:9" x14ac:dyDescent="0.3">
      <c r="B443" s="61">
        <f t="shared" si="78"/>
        <v>373</v>
      </c>
      <c r="C443" s="95" t="s">
        <v>535</v>
      </c>
      <c r="D443" s="51" t="s">
        <v>105</v>
      </c>
      <c r="E443" s="52">
        <v>2391</v>
      </c>
      <c r="F443" s="53">
        <f t="shared" si="79"/>
        <v>2917.02</v>
      </c>
      <c r="I443" s="100"/>
    </row>
    <row r="444" spans="2:9" x14ac:dyDescent="0.3">
      <c r="C444" s="49" t="s">
        <v>44</v>
      </c>
      <c r="D444" s="69"/>
      <c r="E444" s="70"/>
      <c r="F444" s="104"/>
      <c r="I444" s="100"/>
    </row>
    <row r="445" spans="2:9" x14ac:dyDescent="0.3">
      <c r="B445" s="61">
        <f>B443+1</f>
        <v>374</v>
      </c>
      <c r="C445" s="95" t="s">
        <v>192</v>
      </c>
      <c r="D445" s="51" t="s">
        <v>105</v>
      </c>
      <c r="E445" s="52">
        <v>3876</v>
      </c>
      <c r="F445" s="53">
        <f t="shared" ref="F445:F457" si="80">E445*1.22</f>
        <v>4728.72</v>
      </c>
      <c r="I445" s="100"/>
    </row>
    <row r="446" spans="2:9" x14ac:dyDescent="0.3">
      <c r="B446" s="61">
        <f t="shared" ref="B446:B457" si="81">B445+1</f>
        <v>375</v>
      </c>
      <c r="C446" s="95" t="s">
        <v>25</v>
      </c>
      <c r="D446" s="51" t="s">
        <v>105</v>
      </c>
      <c r="E446" s="52">
        <v>1813</v>
      </c>
      <c r="F446" s="53">
        <f t="shared" si="80"/>
        <v>2211.86</v>
      </c>
      <c r="I446" s="100"/>
    </row>
    <row r="447" spans="2:9" x14ac:dyDescent="0.3">
      <c r="B447" s="61">
        <f t="shared" si="81"/>
        <v>376</v>
      </c>
      <c r="C447" s="95" t="s">
        <v>26</v>
      </c>
      <c r="D447" s="51" t="s">
        <v>105</v>
      </c>
      <c r="E447" s="52">
        <v>1643</v>
      </c>
      <c r="F447" s="53">
        <f t="shared" si="80"/>
        <v>2004.46</v>
      </c>
      <c r="I447" s="100"/>
    </row>
    <row r="448" spans="2:9" x14ac:dyDescent="0.3">
      <c r="B448" s="61">
        <f t="shared" si="81"/>
        <v>377</v>
      </c>
      <c r="C448" s="95" t="s">
        <v>86</v>
      </c>
      <c r="D448" s="51" t="s">
        <v>105</v>
      </c>
      <c r="E448" s="52">
        <v>1643</v>
      </c>
      <c r="F448" s="53">
        <f t="shared" si="80"/>
        <v>2004.46</v>
      </c>
      <c r="I448" s="100"/>
    </row>
    <row r="449" spans="2:9" x14ac:dyDescent="0.3">
      <c r="B449" s="61">
        <f t="shared" si="81"/>
        <v>378</v>
      </c>
      <c r="C449" s="95" t="s">
        <v>27</v>
      </c>
      <c r="D449" s="51" t="s">
        <v>105</v>
      </c>
      <c r="E449" s="52">
        <v>1526</v>
      </c>
      <c r="F449" s="53">
        <f t="shared" si="80"/>
        <v>1861.72</v>
      </c>
      <c r="I449" s="100"/>
    </row>
    <row r="450" spans="2:9" x14ac:dyDescent="0.3">
      <c r="B450" s="61">
        <f t="shared" si="81"/>
        <v>379</v>
      </c>
      <c r="C450" s="95" t="s">
        <v>28</v>
      </c>
      <c r="D450" s="51" t="s">
        <v>105</v>
      </c>
      <c r="E450" s="52">
        <v>1348</v>
      </c>
      <c r="F450" s="53">
        <f t="shared" si="80"/>
        <v>1644.56</v>
      </c>
      <c r="I450" s="100"/>
    </row>
    <row r="451" spans="2:9" x14ac:dyDescent="0.3">
      <c r="B451" s="61">
        <f t="shared" si="81"/>
        <v>380</v>
      </c>
      <c r="C451" s="95" t="s">
        <v>293</v>
      </c>
      <c r="D451" s="51" t="s">
        <v>105</v>
      </c>
      <c r="E451" s="52">
        <v>1348</v>
      </c>
      <c r="F451" s="53">
        <f t="shared" si="80"/>
        <v>1644.56</v>
      </c>
      <c r="I451" s="100"/>
    </row>
    <row r="452" spans="2:9" x14ac:dyDescent="0.3">
      <c r="B452" s="61">
        <f t="shared" si="81"/>
        <v>381</v>
      </c>
      <c r="C452" s="95" t="s">
        <v>29</v>
      </c>
      <c r="D452" s="51" t="s">
        <v>105</v>
      </c>
      <c r="E452" s="52">
        <v>1199</v>
      </c>
      <c r="F452" s="53">
        <f t="shared" si="80"/>
        <v>1462.78</v>
      </c>
      <c r="I452" s="100"/>
    </row>
    <row r="453" spans="2:9" x14ac:dyDescent="0.3">
      <c r="B453" s="61">
        <f t="shared" si="81"/>
        <v>382</v>
      </c>
      <c r="C453" s="95" t="s">
        <v>30</v>
      </c>
      <c r="D453" s="51" t="s">
        <v>105</v>
      </c>
      <c r="E453" s="52">
        <v>1177</v>
      </c>
      <c r="F453" s="53">
        <f t="shared" si="80"/>
        <v>1435.94</v>
      </c>
      <c r="I453" s="100"/>
    </row>
    <row r="454" spans="2:9" x14ac:dyDescent="0.3">
      <c r="B454" s="61">
        <f t="shared" si="81"/>
        <v>383</v>
      </c>
      <c r="C454" s="95" t="s">
        <v>87</v>
      </c>
      <c r="D454" s="51" t="s">
        <v>105</v>
      </c>
      <c r="E454" s="52">
        <v>1145</v>
      </c>
      <c r="F454" s="53">
        <f t="shared" si="80"/>
        <v>1396.8999999999999</v>
      </c>
      <c r="I454" s="100"/>
    </row>
    <row r="455" spans="2:9" x14ac:dyDescent="0.3">
      <c r="B455" s="61">
        <f t="shared" si="81"/>
        <v>384</v>
      </c>
      <c r="C455" s="95" t="s">
        <v>190</v>
      </c>
      <c r="D455" s="51" t="s">
        <v>105</v>
      </c>
      <c r="E455" s="52">
        <v>1115</v>
      </c>
      <c r="F455" s="53">
        <f t="shared" si="80"/>
        <v>1360.3</v>
      </c>
      <c r="I455" s="100"/>
    </row>
    <row r="456" spans="2:9" x14ac:dyDescent="0.3">
      <c r="B456" s="61">
        <f t="shared" si="81"/>
        <v>385</v>
      </c>
      <c r="C456" s="95" t="s">
        <v>191</v>
      </c>
      <c r="D456" s="51" t="s">
        <v>105</v>
      </c>
      <c r="E456" s="52">
        <v>919</v>
      </c>
      <c r="F456" s="53">
        <f t="shared" si="80"/>
        <v>1121.18</v>
      </c>
      <c r="I456" s="100"/>
    </row>
    <row r="457" spans="2:9" x14ac:dyDescent="0.3">
      <c r="B457" s="61">
        <f t="shared" si="81"/>
        <v>386</v>
      </c>
      <c r="C457" s="95" t="s">
        <v>292</v>
      </c>
      <c r="D457" s="51" t="s">
        <v>105</v>
      </c>
      <c r="E457" s="52">
        <v>834</v>
      </c>
      <c r="F457" s="53">
        <f t="shared" si="80"/>
        <v>1017.48</v>
      </c>
      <c r="I457" s="100"/>
    </row>
    <row r="458" spans="2:9" x14ac:dyDescent="0.3">
      <c r="C458" s="63" t="s">
        <v>47</v>
      </c>
      <c r="E458" s="66"/>
      <c r="F458" s="66"/>
      <c r="I458" s="100"/>
    </row>
    <row r="459" spans="2:9" x14ac:dyDescent="0.3">
      <c r="B459" s="61">
        <f>B457+1</f>
        <v>387</v>
      </c>
      <c r="C459" s="95" t="s">
        <v>21</v>
      </c>
      <c r="D459" s="51" t="s">
        <v>104</v>
      </c>
      <c r="E459" s="52">
        <v>78</v>
      </c>
      <c r="F459" s="53">
        <f>E459*1.22</f>
        <v>95.16</v>
      </c>
      <c r="I459" s="100"/>
    </row>
    <row r="460" spans="2:9" x14ac:dyDescent="0.3">
      <c r="B460" s="61">
        <f t="shared" ref="B460" si="82">B459+1</f>
        <v>388</v>
      </c>
      <c r="C460" s="95" t="s">
        <v>85</v>
      </c>
      <c r="D460" s="51" t="s">
        <v>104</v>
      </c>
      <c r="E460" s="52">
        <v>69</v>
      </c>
      <c r="F460" s="53">
        <f>E460*1.22</f>
        <v>84.179999999999993</v>
      </c>
      <c r="I460" s="100"/>
    </row>
    <row r="461" spans="2:9" x14ac:dyDescent="0.3">
      <c r="C461" s="63" t="s">
        <v>90</v>
      </c>
      <c r="E461" s="66"/>
      <c r="F461" s="66"/>
      <c r="I461" s="100"/>
    </row>
    <row r="462" spans="2:9" x14ac:dyDescent="0.3">
      <c r="B462" s="61">
        <f>B460+1</f>
        <v>389</v>
      </c>
      <c r="C462" s="95" t="s">
        <v>331</v>
      </c>
      <c r="D462" s="51" t="s">
        <v>105</v>
      </c>
      <c r="E462" s="52">
        <v>6581</v>
      </c>
      <c r="F462" s="53">
        <f t="shared" ref="F462:F475" si="83">E462*1.22</f>
        <v>8028.82</v>
      </c>
      <c r="I462" s="100"/>
    </row>
    <row r="463" spans="2:9" x14ac:dyDescent="0.3">
      <c r="B463" s="61">
        <f t="shared" ref="B463:B475" si="84">B462+1</f>
        <v>390</v>
      </c>
      <c r="C463" s="95" t="s">
        <v>474</v>
      </c>
      <c r="D463" s="51" t="s">
        <v>105</v>
      </c>
      <c r="E463" s="52">
        <v>11708</v>
      </c>
      <c r="F463" s="53">
        <f t="shared" si="83"/>
        <v>14283.76</v>
      </c>
      <c r="I463" s="100"/>
    </row>
    <row r="464" spans="2:9" x14ac:dyDescent="0.3">
      <c r="B464" s="61">
        <f t="shared" si="84"/>
        <v>391</v>
      </c>
      <c r="C464" s="95" t="s">
        <v>106</v>
      </c>
      <c r="D464" s="51" t="s">
        <v>105</v>
      </c>
      <c r="E464" s="52">
        <v>7342</v>
      </c>
      <c r="F464" s="53">
        <f t="shared" si="83"/>
        <v>8957.24</v>
      </c>
      <c r="I464" s="100"/>
    </row>
    <row r="465" spans="2:9" ht="31.2" x14ac:dyDescent="0.3">
      <c r="B465" s="61">
        <f t="shared" si="84"/>
        <v>392</v>
      </c>
      <c r="C465" s="95" t="s">
        <v>107</v>
      </c>
      <c r="D465" s="51" t="s">
        <v>105</v>
      </c>
      <c r="E465" s="52">
        <v>5875</v>
      </c>
      <c r="F465" s="53">
        <f t="shared" si="83"/>
        <v>7167.5</v>
      </c>
      <c r="I465" s="100"/>
    </row>
    <row r="466" spans="2:9" ht="31.2" x14ac:dyDescent="0.3">
      <c r="B466" s="61">
        <f t="shared" si="84"/>
        <v>393</v>
      </c>
      <c r="C466" s="95" t="s">
        <v>108</v>
      </c>
      <c r="D466" s="51" t="s">
        <v>105</v>
      </c>
      <c r="E466" s="52">
        <v>3802</v>
      </c>
      <c r="F466" s="53">
        <f t="shared" si="83"/>
        <v>4638.4399999999996</v>
      </c>
      <c r="I466" s="100"/>
    </row>
    <row r="467" spans="2:9" x14ac:dyDescent="0.3">
      <c r="B467" s="61">
        <f t="shared" si="84"/>
        <v>394</v>
      </c>
      <c r="C467" s="95" t="s">
        <v>109</v>
      </c>
      <c r="D467" s="51" t="s">
        <v>105</v>
      </c>
      <c r="E467" s="52">
        <v>3802</v>
      </c>
      <c r="F467" s="53">
        <f t="shared" si="83"/>
        <v>4638.4399999999996</v>
      </c>
      <c r="I467" s="100"/>
    </row>
    <row r="468" spans="2:9" x14ac:dyDescent="0.3">
      <c r="B468" s="61">
        <f t="shared" si="84"/>
        <v>395</v>
      </c>
      <c r="C468" s="95" t="s">
        <v>285</v>
      </c>
      <c r="D468" s="51" t="s">
        <v>105</v>
      </c>
      <c r="E468" s="52">
        <v>3315</v>
      </c>
      <c r="F468" s="53">
        <f t="shared" si="83"/>
        <v>4044.2999999999997</v>
      </c>
      <c r="I468" s="100"/>
    </row>
    <row r="469" spans="2:9" x14ac:dyDescent="0.3">
      <c r="B469" s="61">
        <f t="shared" si="84"/>
        <v>396</v>
      </c>
      <c r="C469" s="95" t="s">
        <v>465</v>
      </c>
      <c r="D469" s="51" t="s">
        <v>105</v>
      </c>
      <c r="E469" s="52">
        <v>2516</v>
      </c>
      <c r="F469" s="53">
        <f t="shared" si="83"/>
        <v>3069.52</v>
      </c>
      <c r="I469" s="100"/>
    </row>
    <row r="470" spans="2:9" x14ac:dyDescent="0.3">
      <c r="B470" s="61">
        <f t="shared" si="84"/>
        <v>397</v>
      </c>
      <c r="C470" s="95" t="s">
        <v>466</v>
      </c>
      <c r="D470" s="51" t="s">
        <v>105</v>
      </c>
      <c r="E470" s="52">
        <v>2884</v>
      </c>
      <c r="F470" s="53">
        <f t="shared" si="83"/>
        <v>3518.48</v>
      </c>
      <c r="I470" s="100"/>
    </row>
    <row r="471" spans="2:9" x14ac:dyDescent="0.3">
      <c r="B471" s="61">
        <f t="shared" si="84"/>
        <v>398</v>
      </c>
      <c r="C471" s="95" t="s">
        <v>467</v>
      </c>
      <c r="D471" s="51" t="s">
        <v>105</v>
      </c>
      <c r="E471" s="52">
        <v>2884</v>
      </c>
      <c r="F471" s="53">
        <f t="shared" si="83"/>
        <v>3518.48</v>
      </c>
      <c r="I471" s="100"/>
    </row>
    <row r="472" spans="2:9" x14ac:dyDescent="0.3">
      <c r="B472" s="61">
        <f t="shared" si="84"/>
        <v>399</v>
      </c>
      <c r="C472" s="95" t="s">
        <v>529</v>
      </c>
      <c r="D472" s="51"/>
      <c r="E472" s="52">
        <v>4457</v>
      </c>
      <c r="F472" s="53">
        <f t="shared" si="83"/>
        <v>5437.54</v>
      </c>
      <c r="I472" s="100"/>
    </row>
    <row r="473" spans="2:9" ht="31.2" x14ac:dyDescent="0.3">
      <c r="B473" s="61">
        <f t="shared" si="84"/>
        <v>400</v>
      </c>
      <c r="C473" s="95" t="s">
        <v>468</v>
      </c>
      <c r="D473" s="51" t="s">
        <v>105</v>
      </c>
      <c r="E473" s="52">
        <v>4457</v>
      </c>
      <c r="F473" s="53">
        <f t="shared" si="83"/>
        <v>5437.54</v>
      </c>
      <c r="I473" s="100"/>
    </row>
    <row r="474" spans="2:9" x14ac:dyDescent="0.3">
      <c r="B474" s="61">
        <f t="shared" si="84"/>
        <v>401</v>
      </c>
      <c r="C474" s="95" t="s">
        <v>469</v>
      </c>
      <c r="D474" s="51" t="s">
        <v>105</v>
      </c>
      <c r="E474" s="52">
        <v>5568</v>
      </c>
      <c r="F474" s="53">
        <f t="shared" si="83"/>
        <v>6792.96</v>
      </c>
      <c r="I474" s="100"/>
    </row>
    <row r="475" spans="2:9" x14ac:dyDescent="0.3">
      <c r="B475" s="61">
        <f t="shared" si="84"/>
        <v>402</v>
      </c>
      <c r="C475" s="95" t="s">
        <v>528</v>
      </c>
      <c r="D475" s="51" t="s">
        <v>105</v>
      </c>
      <c r="E475" s="52">
        <v>9006</v>
      </c>
      <c r="F475" s="53">
        <f t="shared" si="83"/>
        <v>10987.32</v>
      </c>
      <c r="I475" s="100"/>
    </row>
    <row r="476" spans="2:9" x14ac:dyDescent="0.3">
      <c r="C476" s="63" t="s">
        <v>287</v>
      </c>
      <c r="E476" s="66"/>
      <c r="F476" s="66"/>
      <c r="I476" s="100"/>
    </row>
    <row r="477" spans="2:9" x14ac:dyDescent="0.3">
      <c r="B477" s="61">
        <f>B474+1</f>
        <v>402</v>
      </c>
      <c r="C477" s="95" t="s">
        <v>288</v>
      </c>
      <c r="D477" s="51" t="s">
        <v>105</v>
      </c>
      <c r="E477" s="52">
        <v>10819</v>
      </c>
      <c r="F477" s="53">
        <f t="shared" ref="F477:F483" si="85">E477*1.22</f>
        <v>13199.18</v>
      </c>
      <c r="I477" s="100"/>
    </row>
    <row r="478" spans="2:9" x14ac:dyDescent="0.3">
      <c r="B478" s="61">
        <f t="shared" ref="B478:B483" si="86">B477+1</f>
        <v>403</v>
      </c>
      <c r="C478" s="95" t="s">
        <v>289</v>
      </c>
      <c r="D478" s="51" t="s">
        <v>105</v>
      </c>
      <c r="E478" s="52">
        <v>8718</v>
      </c>
      <c r="F478" s="53">
        <f t="shared" si="85"/>
        <v>10635.96</v>
      </c>
      <c r="I478" s="100"/>
    </row>
    <row r="479" spans="2:9" x14ac:dyDescent="0.3">
      <c r="B479" s="61">
        <f t="shared" si="86"/>
        <v>404</v>
      </c>
      <c r="C479" s="95" t="s">
        <v>290</v>
      </c>
      <c r="D479" s="51" t="s">
        <v>105</v>
      </c>
      <c r="E479" s="52">
        <v>6401</v>
      </c>
      <c r="F479" s="53">
        <f t="shared" si="85"/>
        <v>7809.22</v>
      </c>
      <c r="I479" s="100"/>
    </row>
    <row r="480" spans="2:9" x14ac:dyDescent="0.3">
      <c r="B480" s="61">
        <f t="shared" si="86"/>
        <v>405</v>
      </c>
      <c r="C480" s="95" t="s">
        <v>291</v>
      </c>
      <c r="D480" s="51" t="s">
        <v>105</v>
      </c>
      <c r="E480" s="52">
        <v>6401</v>
      </c>
      <c r="F480" s="53">
        <f t="shared" si="85"/>
        <v>7809.22</v>
      </c>
      <c r="I480" s="100"/>
    </row>
    <row r="481" spans="2:9" x14ac:dyDescent="0.3">
      <c r="B481" s="61">
        <f t="shared" si="86"/>
        <v>406</v>
      </c>
      <c r="C481" s="95" t="s">
        <v>526</v>
      </c>
      <c r="D481" s="51" t="s">
        <v>105</v>
      </c>
      <c r="E481" s="52">
        <v>9155</v>
      </c>
      <c r="F481" s="53">
        <f t="shared" si="85"/>
        <v>11169.1</v>
      </c>
      <c r="I481" s="100"/>
    </row>
    <row r="482" spans="2:9" ht="15" customHeight="1" x14ac:dyDescent="0.3">
      <c r="B482" s="61">
        <f t="shared" si="86"/>
        <v>407</v>
      </c>
      <c r="C482" s="95" t="s">
        <v>527</v>
      </c>
      <c r="D482" s="51" t="s">
        <v>105</v>
      </c>
      <c r="E482" s="52">
        <v>11010</v>
      </c>
      <c r="F482" s="53">
        <f t="shared" si="85"/>
        <v>13432.199999999999</v>
      </c>
      <c r="I482" s="100"/>
    </row>
    <row r="483" spans="2:9" x14ac:dyDescent="0.3">
      <c r="B483" s="61">
        <f t="shared" si="86"/>
        <v>408</v>
      </c>
      <c r="C483" s="95" t="s">
        <v>470</v>
      </c>
      <c r="D483" s="51" t="s">
        <v>105</v>
      </c>
      <c r="E483" s="52">
        <v>6743</v>
      </c>
      <c r="F483" s="53">
        <f t="shared" si="85"/>
        <v>8226.4599999999991</v>
      </c>
      <c r="I483" s="100"/>
    </row>
    <row r="484" spans="2:9" x14ac:dyDescent="0.3">
      <c r="C484" s="63" t="s">
        <v>110</v>
      </c>
      <c r="E484" s="66"/>
      <c r="F484" s="66"/>
      <c r="I484" s="100"/>
    </row>
    <row r="485" spans="2:9" x14ac:dyDescent="0.3">
      <c r="B485" s="61">
        <f>B483+1</f>
        <v>409</v>
      </c>
      <c r="C485" s="95" t="s">
        <v>111</v>
      </c>
      <c r="D485" s="51" t="s">
        <v>105</v>
      </c>
      <c r="E485" s="52">
        <v>3216</v>
      </c>
      <c r="F485" s="53">
        <f>E485*1.22</f>
        <v>3923.52</v>
      </c>
      <c r="I485" s="100"/>
    </row>
    <row r="486" spans="2:9" x14ac:dyDescent="0.3">
      <c r="B486" s="61">
        <f t="shared" ref="B486" si="87">B485+1</f>
        <v>410</v>
      </c>
      <c r="C486" s="95" t="s">
        <v>112</v>
      </c>
      <c r="D486" s="51" t="s">
        <v>105</v>
      </c>
      <c r="E486" s="52">
        <v>331</v>
      </c>
      <c r="F486" s="53">
        <f>E486*1.22</f>
        <v>403.82</v>
      </c>
      <c r="I486" s="100"/>
    </row>
    <row r="487" spans="2:9" x14ac:dyDescent="0.3">
      <c r="C487" s="63" t="s">
        <v>332</v>
      </c>
      <c r="E487" s="66"/>
      <c r="F487" s="66"/>
      <c r="I487" s="100"/>
    </row>
    <row r="488" spans="2:9" ht="31.2" x14ac:dyDescent="0.3">
      <c r="B488" s="61">
        <f>B486+1</f>
        <v>411</v>
      </c>
      <c r="C488" s="95" t="s">
        <v>534</v>
      </c>
      <c r="D488" s="51" t="s">
        <v>105</v>
      </c>
      <c r="E488" s="52">
        <v>1667094</v>
      </c>
      <c r="F488" s="53">
        <f t="shared" ref="F488:F493" si="88">E488*1.22</f>
        <v>2033854.68</v>
      </c>
      <c r="I488" s="100"/>
    </row>
    <row r="489" spans="2:9" ht="31.2" x14ac:dyDescent="0.3">
      <c r="B489" s="61">
        <f>B488+1</f>
        <v>412</v>
      </c>
      <c r="C489" s="95" t="s">
        <v>471</v>
      </c>
      <c r="D489" s="51" t="s">
        <v>105</v>
      </c>
      <c r="E489" s="52">
        <v>1768998</v>
      </c>
      <c r="F489" s="53">
        <f t="shared" si="88"/>
        <v>2158177.56</v>
      </c>
      <c r="I489" s="100"/>
    </row>
    <row r="490" spans="2:9" ht="31.2" x14ac:dyDescent="0.3">
      <c r="B490" s="61">
        <f>B489+1</f>
        <v>413</v>
      </c>
      <c r="C490" s="95" t="s">
        <v>475</v>
      </c>
      <c r="D490" s="51" t="s">
        <v>105</v>
      </c>
      <c r="E490" s="52">
        <v>504787</v>
      </c>
      <c r="F490" s="53">
        <f t="shared" si="88"/>
        <v>615840.14</v>
      </c>
      <c r="I490" s="100"/>
    </row>
    <row r="491" spans="2:9" ht="31.2" x14ac:dyDescent="0.3">
      <c r="B491" s="61">
        <f t="shared" ref="B491:B493" si="89">B490+1</f>
        <v>414</v>
      </c>
      <c r="C491" s="95" t="s">
        <v>476</v>
      </c>
      <c r="D491" s="51" t="s">
        <v>105</v>
      </c>
      <c r="E491" s="52">
        <v>512438</v>
      </c>
      <c r="F491" s="53">
        <f t="shared" si="88"/>
        <v>625174.36</v>
      </c>
      <c r="I491" s="100"/>
    </row>
    <row r="492" spans="2:9" x14ac:dyDescent="0.3">
      <c r="B492" s="61">
        <f>B489+1</f>
        <v>413</v>
      </c>
      <c r="C492" s="95" t="s">
        <v>159</v>
      </c>
      <c r="D492" s="51" t="s">
        <v>105</v>
      </c>
      <c r="E492" s="52">
        <v>708602</v>
      </c>
      <c r="F492" s="53">
        <f t="shared" si="88"/>
        <v>864494.44</v>
      </c>
      <c r="I492" s="100"/>
    </row>
    <row r="493" spans="2:9" x14ac:dyDescent="0.3">
      <c r="B493" s="61">
        <f t="shared" si="89"/>
        <v>414</v>
      </c>
      <c r="C493" s="95" t="s">
        <v>160</v>
      </c>
      <c r="D493" s="51" t="s">
        <v>105</v>
      </c>
      <c r="E493" s="52">
        <v>696946</v>
      </c>
      <c r="F493" s="53">
        <f t="shared" si="88"/>
        <v>850274.12</v>
      </c>
      <c r="I493" s="100"/>
    </row>
    <row r="494" spans="2:9" x14ac:dyDescent="0.3">
      <c r="C494" s="63" t="s">
        <v>304</v>
      </c>
      <c r="E494" s="66"/>
      <c r="F494" s="66"/>
      <c r="I494" s="100"/>
    </row>
    <row r="495" spans="2:9" x14ac:dyDescent="0.3">
      <c r="B495" s="61">
        <f>B493+1</f>
        <v>415</v>
      </c>
      <c r="C495" s="95" t="s">
        <v>301</v>
      </c>
      <c r="D495" s="51" t="s">
        <v>105</v>
      </c>
      <c r="E495" s="52">
        <v>1173</v>
      </c>
      <c r="F495" s="53">
        <f>E495*1.22</f>
        <v>1431.06</v>
      </c>
      <c r="I495" s="100"/>
    </row>
    <row r="496" spans="2:9" x14ac:dyDescent="0.3">
      <c r="B496" s="61">
        <f t="shared" ref="B496:B497" si="90">B495+1</f>
        <v>416</v>
      </c>
      <c r="C496" s="95" t="s">
        <v>302</v>
      </c>
      <c r="D496" s="51" t="s">
        <v>105</v>
      </c>
      <c r="E496" s="52">
        <v>533</v>
      </c>
      <c r="F496" s="53">
        <f>E496*1.22</f>
        <v>650.26</v>
      </c>
      <c r="I496" s="100"/>
    </row>
    <row r="497" spans="2:9" x14ac:dyDescent="0.3">
      <c r="B497" s="61">
        <f t="shared" si="90"/>
        <v>417</v>
      </c>
      <c r="C497" s="95" t="s">
        <v>303</v>
      </c>
      <c r="D497" s="51" t="s">
        <v>105</v>
      </c>
      <c r="E497" s="52">
        <v>4594</v>
      </c>
      <c r="F497" s="53">
        <f>E497*1.22</f>
        <v>5604.68</v>
      </c>
      <c r="I497" s="100"/>
    </row>
    <row r="498" spans="2:9" x14ac:dyDescent="0.3">
      <c r="C498" s="63" t="s">
        <v>158</v>
      </c>
      <c r="E498" s="66"/>
      <c r="F498" s="66"/>
      <c r="I498" s="100"/>
    </row>
    <row r="499" spans="2:9" ht="31.2" x14ac:dyDescent="0.3">
      <c r="B499" s="61">
        <f>B497+1</f>
        <v>418</v>
      </c>
      <c r="C499" s="95" t="s">
        <v>305</v>
      </c>
      <c r="D499" s="51" t="s">
        <v>105</v>
      </c>
      <c r="E499" s="52">
        <v>157000</v>
      </c>
      <c r="F499" s="53">
        <f>E499*1.22</f>
        <v>191540</v>
      </c>
      <c r="I499" s="100"/>
    </row>
    <row r="500" spans="2:9" x14ac:dyDescent="0.3">
      <c r="C500" s="71" t="s">
        <v>367</v>
      </c>
      <c r="I500" s="100"/>
    </row>
  </sheetData>
  <autoFilter ref="A12:R500"/>
  <mergeCells count="1">
    <mergeCell ref="G11:H11"/>
  </mergeCells>
  <hyperlinks>
    <hyperlink ref="D9" r:id="rId1"/>
    <hyperlink ref="D10" r:id="rId2"/>
  </hyperlinks>
  <printOptions horizontalCentered="1"/>
  <pageMargins left="0.70866141732283472" right="0.31496062992125984" top="0.35433070866141736" bottom="0.35433070866141736" header="0.31496062992125984" footer="0.31496062992125984"/>
  <pageSetup paperSize="9" scale="75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16</vt:i4>
      </vt:variant>
    </vt:vector>
  </HeadingPairs>
  <TitlesOfParts>
    <vt:vector size="24" baseType="lpstr">
      <vt:lpstr>КАСАФЛЕКС</vt:lpstr>
      <vt:lpstr>ИЗОПРОФЛЕКС-115А_1,6</vt:lpstr>
      <vt:lpstr>ИЗОПРОФЛЕКС-115А</vt:lpstr>
      <vt:lpstr>ИЗОПРОФЛЕКС-95А и -95А Плюс</vt:lpstr>
      <vt:lpstr>ИЗОПРОФЛЕКС-75А</vt:lpstr>
      <vt:lpstr>ИЗОПРОФЛЕКС, Тандем, Квадрига</vt:lpstr>
      <vt:lpstr>ИЗОПРОФЛЕКС Арктик</vt:lpstr>
      <vt:lpstr>СВОД</vt:lpstr>
      <vt:lpstr>'ИЗОПРОФЛЕКС Арктик'!Заголовки_для_печати</vt:lpstr>
      <vt:lpstr>'ИЗОПРОФЛЕКС, Тандем, Квадрига'!Заголовки_для_печати</vt:lpstr>
      <vt:lpstr>'ИЗОПРОФЛЕКС-115А'!Заголовки_для_печати</vt:lpstr>
      <vt:lpstr>'ИЗОПРОФЛЕКС-115А_1,6'!Заголовки_для_печати</vt:lpstr>
      <vt:lpstr>'ИЗОПРОФЛЕКС-75А'!Заголовки_для_печати</vt:lpstr>
      <vt:lpstr>'ИЗОПРОФЛЕКС-95А и -95А Плюс'!Заголовки_для_печати</vt:lpstr>
      <vt:lpstr>КАСАФЛЕКС!Заголовки_для_печати</vt:lpstr>
      <vt:lpstr>СВОД!Заголовки_для_печати</vt:lpstr>
      <vt:lpstr>'ИЗОПРОФЛЕКС Арктик'!Область_печати</vt:lpstr>
      <vt:lpstr>'ИЗОПРОФЛЕКС, Тандем, Квадрига'!Область_печати</vt:lpstr>
      <vt:lpstr>'ИЗОПРОФЛЕКС-115А'!Область_печати</vt:lpstr>
      <vt:lpstr>'ИЗОПРОФЛЕКС-115А_1,6'!Область_печати</vt:lpstr>
      <vt:lpstr>'ИЗОПРОФЛЕКС-75А'!Область_печати</vt:lpstr>
      <vt:lpstr>'ИЗОПРОФЛЕКС-95А и -95А Плюс'!Область_печати</vt:lpstr>
      <vt:lpstr>КАСАФЛЕКС!Область_печати</vt:lpstr>
      <vt:lpstr>СВОД!Область_печати</vt:lpstr>
    </vt:vector>
  </TitlesOfParts>
  <LinksUpToDate>false</LinksUpToDate>
  <SharedDoc>false</SharedDoc>
  <HyperlinkBase>Группа ПОЛИМЕРТЕПЛО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 Группа ПОЛИМЕРТЕПЛО</dc:title>
  <dc:subject>Группа ПОЛИМЕРТЕПЛО</dc:subject>
  <dc:creator/>
  <cp:keywords>Группа ПОЛИМЕРТЕПЛО</cp:keywords>
  <dc:description>Группа ПОЛИМЕРТЕПЛО</dc:description>
  <cp:lastModifiedBy/>
  <dcterms:created xsi:type="dcterms:W3CDTF">2015-06-05T18:19:34Z</dcterms:created>
  <dcterms:modified xsi:type="dcterms:W3CDTF">2026-04-13T13:32:48Z</dcterms:modified>
  <cp:category>Группа ПОЛИМЕРТЕПЛО</cp:category>
  <cp:contentStatus>Группа ПОЛИМЕРТЕПЛО</cp:contentStatus>
</cp:coreProperties>
</file>